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codeName="ThisWorkbook"/>
  <mc:AlternateContent xmlns:mc="http://schemas.openxmlformats.org/markup-compatibility/2006">
    <mc:Choice Requires="x15">
      <x15ac:absPath xmlns:x15ac="http://schemas.microsoft.com/office/spreadsheetml/2010/11/ac" url="C:\Users\elima\Desktop\IETS 2021\SGI IETS - 2022\Apoyo\3. Gestión de Talento Humano\9. Formatos\"/>
    </mc:Choice>
  </mc:AlternateContent>
  <xr:revisionPtr revIDLastSave="0" documentId="13_ncr:1_{B78593EE-EC61-4FCC-9C78-1D5585BE07E2}" xr6:coauthVersionLast="47" xr6:coauthVersionMax="47" xr10:uidLastSave="{00000000-0000-0000-0000-000000000000}"/>
  <bookViews>
    <workbookView xWindow="-120" yWindow="-120" windowWidth="20730" windowHeight="11040" xr2:uid="{00000000-000D-0000-FFFF-FFFF00000000}"/>
  </bookViews>
  <sheets>
    <sheet name="FORMATONUEVO SOLICITUD ANTVIAJE" sheetId="6" r:id="rId1"/>
    <sheet name="INSTRUCTIVO" sheetId="9" r:id="rId2"/>
    <sheet name="TABLA CONTROL DE CAMBIOS " sheetId="10" r:id="rId3"/>
    <sheet name="SOLICITUD" sheetId="4" state="hidden" r:id="rId4"/>
    <sheet name="TARIFARIO2016" sheetId="8" state="hidden" r:id="rId5"/>
    <sheet name="Hoja2" sheetId="2" state="hidden" r:id="rId6"/>
  </sheets>
  <externalReferences>
    <externalReference r:id="rId7"/>
  </externalReferences>
  <definedNames>
    <definedName name="_xlnm.Print_Area" localSheetId="0">'FORMATONUEVO SOLICITUD ANTVIAJE'!$B$5:$L$46</definedName>
    <definedName name="_xlnm.Print_Area" localSheetId="3">SOLICITUD!$B$2:$L$45</definedName>
    <definedName name="_xlnm.Print_Titles" localSheetId="3">SOLICITUD!$2:$5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K28" i="6" l="1"/>
  <c r="L29" i="6"/>
  <c r="L30" i="6"/>
  <c r="L31" i="6"/>
  <c r="L32" i="6"/>
  <c r="L33" i="6"/>
  <c r="L34" i="6"/>
  <c r="L35" i="6"/>
  <c r="L36" i="6"/>
  <c r="L37" i="6"/>
  <c r="L28" i="6"/>
  <c r="K29" i="6"/>
  <c r="K30" i="6"/>
  <c r="K31" i="6"/>
  <c r="K32" i="6"/>
  <c r="K33" i="6"/>
  <c r="K34" i="6"/>
  <c r="K35" i="6"/>
  <c r="K36" i="6"/>
  <c r="K37" i="6"/>
  <c r="K7" i="6"/>
  <c r="C39" i="8"/>
  <c r="N39" i="8"/>
  <c r="C38" i="8"/>
  <c r="C37" i="8"/>
  <c r="N37" i="8"/>
  <c r="C36" i="8"/>
  <c r="D36" i="8"/>
  <c r="C35" i="8"/>
  <c r="N35" i="8"/>
  <c r="C34" i="8"/>
  <c r="C33" i="8"/>
  <c r="N33" i="8"/>
  <c r="C32" i="8"/>
  <c r="D32" i="8" s="1"/>
  <c r="C31" i="8"/>
  <c r="D31" i="8" s="1"/>
  <c r="C30" i="8"/>
  <c r="N30" i="8"/>
  <c r="C29" i="8"/>
  <c r="N29" i="8"/>
  <c r="C28" i="8"/>
  <c r="N28" i="8"/>
  <c r="C27" i="8"/>
  <c r="N27" i="8"/>
  <c r="C26" i="8"/>
  <c r="N26" i="8"/>
  <c r="C25" i="8"/>
  <c r="N25" i="8"/>
  <c r="C24" i="8"/>
  <c r="D24" i="8"/>
  <c r="C23" i="8"/>
  <c r="D23" i="8"/>
  <c r="C22" i="8"/>
  <c r="D22" i="8"/>
  <c r="C21" i="8"/>
  <c r="D21" i="8"/>
  <c r="C20" i="8"/>
  <c r="D20" i="8"/>
  <c r="C19" i="8"/>
  <c r="D19" i="8"/>
  <c r="C18" i="8"/>
  <c r="D18" i="8"/>
  <c r="C17" i="8"/>
  <c r="D17" i="8" s="1"/>
  <c r="O16" i="8"/>
  <c r="O17" i="8" s="1"/>
  <c r="O18" i="8" s="1"/>
  <c r="I16" i="8"/>
  <c r="I17" i="8" s="1"/>
  <c r="J17" i="8" s="1"/>
  <c r="J16" i="8"/>
  <c r="G16" i="8"/>
  <c r="G17" i="8"/>
  <c r="G18" i="8" s="1"/>
  <c r="C16" i="8"/>
  <c r="D16" i="8"/>
  <c r="Q15" i="8"/>
  <c r="Q16" i="8" s="1"/>
  <c r="Q17" i="8" s="1"/>
  <c r="Q18" i="8" s="1"/>
  <c r="Q19" i="8" s="1"/>
  <c r="Q20" i="8" s="1"/>
  <c r="Q21" i="8" s="1"/>
  <c r="Q22" i="8" s="1"/>
  <c r="Q23" i="8" s="1"/>
  <c r="Q24" i="8" s="1"/>
  <c r="Q25" i="8" s="1"/>
  <c r="Q26" i="8" s="1"/>
  <c r="Q27" i="8" s="1"/>
  <c r="Q28" i="8" s="1"/>
  <c r="Q29" i="8" s="1"/>
  <c r="Q30" i="8" s="1"/>
  <c r="Q31" i="8" s="1"/>
  <c r="Q32" i="8" s="1"/>
  <c r="Q33" i="8" s="1"/>
  <c r="Q34" i="8" s="1"/>
  <c r="Q35" i="8" s="1"/>
  <c r="Q36" i="8" s="1"/>
  <c r="Q37" i="8" s="1"/>
  <c r="Q38" i="8" s="1"/>
  <c r="Q39" i="8" s="1"/>
  <c r="P15" i="8"/>
  <c r="P16" i="8" s="1"/>
  <c r="P17" i="8" s="1"/>
  <c r="P18" i="8" s="1"/>
  <c r="P19" i="8" s="1"/>
  <c r="P20" i="8" s="1"/>
  <c r="P21" i="8" s="1"/>
  <c r="P22" i="8" s="1"/>
  <c r="P23" i="8" s="1"/>
  <c r="P24" i="8" s="1"/>
  <c r="P25" i="8" s="1"/>
  <c r="P26" i="8" s="1"/>
  <c r="P27" i="8" s="1"/>
  <c r="P28" i="8" s="1"/>
  <c r="P29" i="8" s="1"/>
  <c r="P30" i="8" s="1"/>
  <c r="P31" i="8" s="1"/>
  <c r="P32" i="8" s="1"/>
  <c r="P33" i="8" s="1"/>
  <c r="P34" i="8" s="1"/>
  <c r="P35" i="8" s="1"/>
  <c r="P36" i="8" s="1"/>
  <c r="P37" i="8" s="1"/>
  <c r="P38" i="8" s="1"/>
  <c r="P39" i="8" s="1"/>
  <c r="O15" i="8"/>
  <c r="J15" i="8"/>
  <c r="I15" i="8"/>
  <c r="G15" i="8"/>
  <c r="H15" i="8"/>
  <c r="F15" i="8"/>
  <c r="E15" i="8"/>
  <c r="E16" i="8" s="1"/>
  <c r="C15" i="8"/>
  <c r="D15" i="8" s="1"/>
  <c r="K15" i="8" s="1"/>
  <c r="D6" i="8"/>
  <c r="E6" i="8" s="1"/>
  <c r="N20" i="8"/>
  <c r="N23" i="8"/>
  <c r="N19" i="8"/>
  <c r="N24" i="8"/>
  <c r="N32" i="8"/>
  <c r="D28" i="8"/>
  <c r="N31" i="8"/>
  <c r="N16" i="8"/>
  <c r="R16" i="8" s="1"/>
  <c r="N22" i="8"/>
  <c r="N36" i="8"/>
  <c r="N18" i="8"/>
  <c r="H17" i="8"/>
  <c r="N38" i="8"/>
  <c r="D38" i="8"/>
  <c r="D35" i="8"/>
  <c r="D34" i="8"/>
  <c r="N34" i="8"/>
  <c r="H16" i="8"/>
  <c r="D26" i="8"/>
  <c r="D39" i="8"/>
  <c r="D27" i="8"/>
  <c r="N15" i="8"/>
  <c r="R15" i="8" s="1"/>
  <c r="D30" i="8"/>
  <c r="N21" i="8"/>
  <c r="D25" i="8"/>
  <c r="D29" i="8"/>
  <c r="D33" i="8"/>
  <c r="D37" i="8"/>
  <c r="C14" i="4"/>
  <c r="F16" i="8" l="1"/>
  <c r="E17" i="8"/>
  <c r="H18" i="8"/>
  <c r="G19" i="8"/>
  <c r="O19" i="8"/>
  <c r="R18" i="8"/>
  <c r="K16" i="8"/>
  <c r="I18" i="8"/>
  <c r="N17" i="8"/>
  <c r="R17" i="8" s="1"/>
  <c r="K38" i="6"/>
  <c r="G13" i="6" s="1"/>
  <c r="L38" i="6"/>
  <c r="O20" i="8" l="1"/>
  <c r="R19" i="8"/>
  <c r="G20" i="8"/>
  <c r="H19" i="8"/>
  <c r="J18" i="8"/>
  <c r="I19" i="8"/>
  <c r="E18" i="8"/>
  <c r="F17" i="8"/>
  <c r="K17" i="8" s="1"/>
  <c r="F18" i="8" l="1"/>
  <c r="K18" i="8" s="1"/>
  <c r="E19" i="8"/>
  <c r="O21" i="8"/>
  <c r="R20" i="8"/>
  <c r="I20" i="8"/>
  <c r="J19" i="8"/>
  <c r="H20" i="8"/>
  <c r="G21" i="8"/>
  <c r="G22" i="8" l="1"/>
  <c r="H21" i="8"/>
  <c r="I21" i="8"/>
  <c r="J20" i="8"/>
  <c r="O22" i="8"/>
  <c r="R21" i="8"/>
  <c r="E20" i="8"/>
  <c r="F19" i="8"/>
  <c r="K19" i="8" s="1"/>
  <c r="O23" i="8" l="1"/>
  <c r="R22" i="8"/>
  <c r="J21" i="8"/>
  <c r="I22" i="8"/>
  <c r="E21" i="8"/>
  <c r="F20" i="8"/>
  <c r="K20" i="8" s="1"/>
  <c r="H22" i="8"/>
  <c r="G23" i="8"/>
  <c r="F21" i="8" l="1"/>
  <c r="K21" i="8" s="1"/>
  <c r="E22" i="8"/>
  <c r="I23" i="8"/>
  <c r="J22" i="8"/>
  <c r="G24" i="8"/>
  <c r="H23" i="8"/>
  <c r="O24" i="8"/>
  <c r="R23" i="8"/>
  <c r="R24" i="8" l="1"/>
  <c r="O25" i="8"/>
  <c r="I24" i="8"/>
  <c r="J23" i="8"/>
  <c r="F22" i="8"/>
  <c r="K22" i="8" s="1"/>
  <c r="E23" i="8"/>
  <c r="G25" i="8"/>
  <c r="H24" i="8"/>
  <c r="J24" i="8" l="1"/>
  <c r="I25" i="8"/>
  <c r="E24" i="8"/>
  <c r="F23" i="8"/>
  <c r="K23" i="8" s="1"/>
  <c r="R25" i="8"/>
  <c r="O26" i="8"/>
  <c r="H25" i="8"/>
  <c r="G26" i="8"/>
  <c r="R26" i="8" l="1"/>
  <c r="O27" i="8"/>
  <c r="G27" i="8"/>
  <c r="H26" i="8"/>
  <c r="E25" i="8"/>
  <c r="F24" i="8"/>
  <c r="K24" i="8" s="1"/>
  <c r="J25" i="8"/>
  <c r="I26" i="8"/>
  <c r="O28" i="8" l="1"/>
  <c r="R27" i="8"/>
  <c r="I27" i="8"/>
  <c r="J26" i="8"/>
  <c r="E26" i="8"/>
  <c r="F25" i="8"/>
  <c r="K25" i="8" s="1"/>
  <c r="G28" i="8"/>
  <c r="H27" i="8"/>
  <c r="H28" i="8" l="1"/>
  <c r="G29" i="8"/>
  <c r="F26" i="8"/>
  <c r="K26" i="8" s="1"/>
  <c r="E27" i="8"/>
  <c r="I28" i="8"/>
  <c r="J27" i="8"/>
  <c r="O29" i="8"/>
  <c r="R28" i="8"/>
  <c r="O30" i="8" l="1"/>
  <c r="R29" i="8"/>
  <c r="J28" i="8"/>
  <c r="I29" i="8"/>
  <c r="G30" i="8"/>
  <c r="H29" i="8"/>
  <c r="F27" i="8"/>
  <c r="K27" i="8" s="1"/>
  <c r="E28" i="8"/>
  <c r="F28" i="8" l="1"/>
  <c r="K28" i="8" s="1"/>
  <c r="E29" i="8"/>
  <c r="G31" i="8"/>
  <c r="H30" i="8"/>
  <c r="J29" i="8"/>
  <c r="I30" i="8"/>
  <c r="R30" i="8"/>
  <c r="O31" i="8"/>
  <c r="I31" i="8" l="1"/>
  <c r="J30" i="8"/>
  <c r="G32" i="8"/>
  <c r="H31" i="8"/>
  <c r="O32" i="8"/>
  <c r="R31" i="8"/>
  <c r="F29" i="8"/>
  <c r="K29" i="8" s="1"/>
  <c r="E30" i="8"/>
  <c r="F30" i="8" l="1"/>
  <c r="K30" i="8" s="1"/>
  <c r="E31" i="8"/>
  <c r="O33" i="8"/>
  <c r="R32" i="8"/>
  <c r="G33" i="8"/>
  <c r="H32" i="8"/>
  <c r="J31" i="8"/>
  <c r="I32" i="8"/>
  <c r="J32" i="8" l="1"/>
  <c r="I33" i="8"/>
  <c r="H33" i="8"/>
  <c r="G34" i="8"/>
  <c r="O34" i="8"/>
  <c r="R33" i="8"/>
  <c r="F31" i="8"/>
  <c r="K31" i="8" s="1"/>
  <c r="E32" i="8"/>
  <c r="E33" i="8" l="1"/>
  <c r="F32" i="8"/>
  <c r="K32" i="8" s="1"/>
  <c r="O35" i="8"/>
  <c r="R34" i="8"/>
  <c r="G35" i="8"/>
  <c r="H34" i="8"/>
  <c r="I34" i="8"/>
  <c r="J33" i="8"/>
  <c r="H35" i="8" l="1"/>
  <c r="G36" i="8"/>
  <c r="O36" i="8"/>
  <c r="R35" i="8"/>
  <c r="J34" i="8"/>
  <c r="I35" i="8"/>
  <c r="E34" i="8"/>
  <c r="F33" i="8"/>
  <c r="K33" i="8" s="1"/>
  <c r="G37" i="8" l="1"/>
  <c r="H36" i="8"/>
  <c r="E35" i="8"/>
  <c r="F34" i="8"/>
  <c r="K34" i="8" s="1"/>
  <c r="J35" i="8"/>
  <c r="I36" i="8"/>
  <c r="O37" i="8"/>
  <c r="R36" i="8"/>
  <c r="F35" i="8" l="1"/>
  <c r="K35" i="8" s="1"/>
  <c r="E36" i="8"/>
  <c r="R37" i="8"/>
  <c r="O38" i="8"/>
  <c r="I37" i="8"/>
  <c r="J36" i="8"/>
  <c r="H37" i="8"/>
  <c r="G38" i="8"/>
  <c r="I38" i="8" l="1"/>
  <c r="J37" i="8"/>
  <c r="O39" i="8"/>
  <c r="R39" i="8" s="1"/>
  <c r="R38" i="8"/>
  <c r="F36" i="8"/>
  <c r="K36" i="8" s="1"/>
  <c r="E37" i="8"/>
  <c r="G39" i="8"/>
  <c r="H39" i="8" s="1"/>
  <c r="H38" i="8"/>
  <c r="J38" i="8" l="1"/>
  <c r="I39" i="8"/>
  <c r="J39" i="8" s="1"/>
  <c r="E38" i="8"/>
  <c r="F37" i="8"/>
  <c r="K37" i="8" s="1"/>
  <c r="F38" i="8" l="1"/>
  <c r="K38" i="8" s="1"/>
  <c r="E39" i="8"/>
  <c r="F39" i="8" s="1"/>
  <c r="K39" i="8" s="1"/>
</calcChain>
</file>

<file path=xl/sharedStrings.xml><?xml version="1.0" encoding="utf-8"?>
<sst xmlns="http://schemas.openxmlformats.org/spreadsheetml/2006/main" count="250" uniqueCount="179">
  <si>
    <t>I. DATOS GENERALES</t>
  </si>
  <si>
    <t>CÉDULA No.</t>
  </si>
  <si>
    <t>CARGO:</t>
  </si>
  <si>
    <t>DEPENDENCIA:</t>
  </si>
  <si>
    <t>DIAS</t>
  </si>
  <si>
    <t>VALOR UNITARIO</t>
  </si>
  <si>
    <t>TOTAL</t>
  </si>
  <si>
    <t>TIPO CUENTA</t>
  </si>
  <si>
    <t>CIUDAD O PAIS DE DESPLAZAMIENTO:</t>
  </si>
  <si>
    <t>AHORROS</t>
  </si>
  <si>
    <t>CORRIENTE</t>
  </si>
  <si>
    <t>NOMBRE COLABORADOR QUE SOLICITA DESPLAZAMIENTO:</t>
  </si>
  <si>
    <t>II. OBJETO DEL DESPLAZAMIENTO</t>
  </si>
  <si>
    <t>FECHA DE SOLICITUD:</t>
  </si>
  <si>
    <t>TIPO SOLICITUD</t>
  </si>
  <si>
    <t>TIPO SOLICITUD:</t>
  </si>
  <si>
    <t>TIQUETES</t>
  </si>
  <si>
    <t>ANTICIPO GASTOS DE VIAJE</t>
  </si>
  <si>
    <t>TIQUETES Y ANTICIPO GASTOS DE VIAJE</t>
  </si>
  <si>
    <t>TIPO FINANCIACION</t>
  </si>
  <si>
    <t>TIPO CUENTA:</t>
  </si>
  <si>
    <t>BANCO:</t>
  </si>
  <si>
    <t>CENTRO DE COSTOS</t>
  </si>
  <si>
    <t>DIRECCION EJECUTIVA</t>
  </si>
  <si>
    <t>SUBDIRECCION EVALUACION DE TECNOLOGIAS EN SALUD</t>
  </si>
  <si>
    <t>SUBDIRECCION GUIAS DE PRACTICA  CLINICA</t>
  </si>
  <si>
    <t>SUBDIRECCION IMPLANTACION Y DISEMINACION</t>
  </si>
  <si>
    <t>SUBDIRECCION PARTICIPACION Y DELIBERACION</t>
  </si>
  <si>
    <t>SUBDIRECCION DIFUSION Y COMUNICACIONES</t>
  </si>
  <si>
    <t>SUBDIRECCION OPERACIONES</t>
  </si>
  <si>
    <t>V. JEFATURA ADMINISTRATIVA Y FINANCIERA</t>
  </si>
  <si>
    <t>RUTA:</t>
  </si>
  <si>
    <t>PUBLICO</t>
  </si>
  <si>
    <t>PRIVADO</t>
  </si>
  <si>
    <t>INVITADO POR:
(SI APLICA)</t>
  </si>
  <si>
    <t>MONEDA</t>
  </si>
  <si>
    <t>DOLARES</t>
  </si>
  <si>
    <t>PESOS COL</t>
  </si>
  <si>
    <t>FECHA MAXIMA DE LEGALIZACION:</t>
  </si>
  <si>
    <t>HORA APROXIMADA DE SALIDA</t>
  </si>
  <si>
    <t>HORA APROXIMADA DE REGRESO</t>
  </si>
  <si>
    <t>FECHA REGRESO:</t>
  </si>
  <si>
    <t>III. APROBACIÓN JEFE DE AREA</t>
  </si>
  <si>
    <t>IV. APROBACIÓN ORDENADOR DEL GASTO</t>
  </si>
  <si>
    <t>PROYECTO PARA EL CUAL SE CONCEDE EL DESPLAZAMIENTO</t>
  </si>
  <si>
    <t>HORA VUELOS:</t>
  </si>
  <si>
    <t>CONTRATO O CONVENIO No.</t>
  </si>
  <si>
    <t>En el campo "Objeto del Desplazamiento" se debe registrar la razon por la cual se solicita el anticipo.</t>
  </si>
  <si>
    <t>CÓDIGO:</t>
  </si>
  <si>
    <t>VERSIÓN:</t>
  </si>
  <si>
    <t>S-04</t>
  </si>
  <si>
    <t>GESTIONAR EL TALENTO HUMANO</t>
  </si>
  <si>
    <t>VIGENCIA:</t>
  </si>
  <si>
    <t>Mayo.2017</t>
  </si>
  <si>
    <t>SISTEMA DE GESTION DE LA CALIDAD</t>
  </si>
  <si>
    <t>CODIGO DEL PROCESO</t>
  </si>
  <si>
    <t>NOMBRE DEL PROCESO</t>
  </si>
  <si>
    <t>S-04-F4</t>
  </si>
  <si>
    <r>
      <t xml:space="preserve">CUENTA BANCARIA No. 
</t>
    </r>
    <r>
      <rPr>
        <sz val="8"/>
        <color theme="1"/>
        <rFont val="Arial"/>
        <family val="2"/>
      </rPr>
      <t>(Donde se deben transferir los recursos)</t>
    </r>
  </si>
  <si>
    <t>APROBACION  DIRECTOR EJECUTIVO O SUBDIRECTOR AREA:</t>
  </si>
  <si>
    <t>FECHA DE IDA</t>
  </si>
  <si>
    <t>TIPO DE FINANCIACION (PÚBLICO o PRIVADO):</t>
  </si>
  <si>
    <t>TARIFAS DE ANTICIPO DE GASTOS DE VIAJE</t>
  </si>
  <si>
    <t>DESTINOS NACIONALES</t>
  </si>
  <si>
    <t>Desayuno y almuerzo</t>
  </si>
  <si>
    <t>Cena</t>
  </si>
  <si>
    <t>TOTAL ALIMENTACION DIARIO</t>
  </si>
  <si>
    <t>TRANSPORTE TERRESTRE DIARIO</t>
  </si>
  <si>
    <t>TRANSPORTE AEROPUERTO DIARIO 
(DIFERENTE A MEDELLIN-BUCARAMANGA)</t>
  </si>
  <si>
    <t>TRANSPORTE AEROPUERTO DIARIO 
(MEDELLIN-BUCARAMANGA)</t>
  </si>
  <si>
    <t>IPC 2017</t>
  </si>
  <si>
    <t>TARIFAS HOTEL 
DESTINOS NACIONALES
HABITACION ESTANDAR</t>
  </si>
  <si>
    <t xml:space="preserve">NOCHE DE HOTEL </t>
  </si>
  <si>
    <t>NOCHE HOTEL 2018</t>
  </si>
  <si>
    <t>TOTAL ALIMENTACION DIARA 2018</t>
  </si>
  <si>
    <t>TRANSPORTE TERRESTRE DIARIO 2018</t>
  </si>
  <si>
    <t>TRANSPORTE AEROPUERTO DIARIO 
(Diferente a Medellin y Bucaramanga)</t>
  </si>
  <si>
    <t>TRANSPORTE AEROPUERTO DIARIO 
(Diferente a Medellin y Bucaramanga)  2018</t>
  </si>
  <si>
    <t>TOTAL 1 DIA PERNOCTANDO 2018</t>
  </si>
  <si>
    <t>TARIFAS HOTEL DESTINOS NACIONALES
HABITACION ESTANDAR</t>
  </si>
  <si>
    <t>TRANSPORTE AEROPUERTO DIARIO</t>
  </si>
  <si>
    <t>TOTAL 1 DIA PERNOCTANDO</t>
  </si>
  <si>
    <t>Cartagena</t>
  </si>
  <si>
    <t>San Andres</t>
  </si>
  <si>
    <t>Barichara</t>
  </si>
  <si>
    <t>Santa Fe de Antioquia</t>
  </si>
  <si>
    <t>Paipa</t>
  </si>
  <si>
    <t>Ibagué</t>
  </si>
  <si>
    <t>Leticia</t>
  </si>
  <si>
    <t>Bogotá</t>
  </si>
  <si>
    <t>Villa de Leyva</t>
  </si>
  <si>
    <t>Medellín</t>
  </si>
  <si>
    <t>Pereira</t>
  </si>
  <si>
    <t>Barranquilla</t>
  </si>
  <si>
    <t>Santa Marta</t>
  </si>
  <si>
    <t>Villavicencio</t>
  </si>
  <si>
    <t>Cúcuta</t>
  </si>
  <si>
    <t>Bucaramanga</t>
  </si>
  <si>
    <t>Manizales</t>
  </si>
  <si>
    <t>Pasto</t>
  </si>
  <si>
    <t>Popayán</t>
  </si>
  <si>
    <t>Armenia</t>
  </si>
  <si>
    <t>Neiva</t>
  </si>
  <si>
    <t>Cali</t>
  </si>
  <si>
    <t>Riohacha</t>
  </si>
  <si>
    <t>San Gil</t>
  </si>
  <si>
    <t>Tunja</t>
  </si>
  <si>
    <t>DESAYUNO</t>
  </si>
  <si>
    <t>ALMUERZO</t>
  </si>
  <si>
    <t>CENA</t>
  </si>
  <si>
    <t>OTROS  (Específique)</t>
  </si>
  <si>
    <t>TOTAL A GIRAR POR CONCEPTO DE ANTICIPO</t>
  </si>
  <si>
    <t>HORA APROX. DE SALIDA</t>
  </si>
  <si>
    <t>HORA APROX. DE REGRESO</t>
  </si>
  <si>
    <t>VALOR ANTICIPO  (Especificar el tipo de moneda)</t>
  </si>
  <si>
    <t>TIPO DE MONEDA</t>
  </si>
  <si>
    <t>FECHA MAXIMA DE LEGALIZACION</t>
  </si>
  <si>
    <t>FECHA DE SALIDA</t>
  </si>
  <si>
    <t>DESCRIPCIÓN</t>
  </si>
  <si>
    <t>HOTEL TARIFA POR DIA</t>
  </si>
  <si>
    <t>Viáticos</t>
  </si>
  <si>
    <t>Tiquetes</t>
  </si>
  <si>
    <t>Ninguno</t>
  </si>
  <si>
    <t>CIUDAD O PAIS  DESTINO</t>
  </si>
  <si>
    <t>Instructivo de diligenciamiento</t>
  </si>
  <si>
    <t>II. DATOS DEL VIAJE</t>
  </si>
  <si>
    <t>III. OBJETO DEL DESPLAZAMIENTO</t>
  </si>
  <si>
    <t>IV. ANEXO</t>
  </si>
  <si>
    <t>I. Datos generales</t>
  </si>
  <si>
    <t>Indique el nombre, identificación,  cargo, dependencia y datos de cuenta para consignar el valor,  de quien solicita el anticipo.</t>
  </si>
  <si>
    <t>II. Datos del viaje</t>
  </si>
  <si>
    <t>III. Objeto del desplazamiento</t>
  </si>
  <si>
    <t>IV. Anexo:</t>
  </si>
  <si>
    <t>HORA VUELO:</t>
  </si>
  <si>
    <r>
      <rPr>
        <b/>
        <i/>
        <u/>
        <sz val="9"/>
        <color theme="8" tint="-0.249977111117893"/>
        <rFont val="Arial"/>
        <family val="2"/>
      </rPr>
      <t>NOTA:</t>
    </r>
    <r>
      <rPr>
        <b/>
        <u/>
        <sz val="9"/>
        <color theme="8" tint="-0.249977111117893"/>
        <rFont val="Arial"/>
        <family val="2"/>
      </rPr>
      <t xml:space="preserve"> </t>
    </r>
    <r>
      <rPr>
        <b/>
        <sz val="9"/>
        <color theme="8" tint="-0.249977111117893"/>
        <rFont val="Arial"/>
        <family val="2"/>
      </rPr>
      <t xml:space="preserve"> El valor anticipado es el monto máximo a gastar, para legalizar se debe aportar los soportes respectivos (facturas, comprobantes, colillas de pago etc, y estos deben venir a nombre del IETS.</t>
    </r>
  </si>
  <si>
    <t>Nota</t>
  </si>
  <si>
    <t>Firmas</t>
  </si>
  <si>
    <t>Debe firmar el jefe inmediato y el ordenador del gasto.</t>
  </si>
  <si>
    <t>Indique todos los datos del viaje, lugar destino, fecha de salida, fecha de llegada, hora de vuelo, si se asigna  viático o solo tiquete, ruta a recorrer, valor del anticipo solicitado y en que moneda se entrega el anticipo, además identifique el nombre del convenioo y el número del contrato al cual pertenece el viaje.</t>
  </si>
  <si>
    <t>TRANSPORTE TERRESTRE AUTORIZADO PARA DESPLAZAMIENTOS EN LA CIUDAD DESTINO POR DIA</t>
  </si>
  <si>
    <t>USD</t>
  </si>
  <si>
    <t>PESOS</t>
  </si>
  <si>
    <t>OTRA MONEDA</t>
  </si>
  <si>
    <t>EQUIVALENCIA A OTRA MONEDA</t>
  </si>
  <si>
    <t>INDIQUE ESN ESTA CASILLA EL TIPO DE MONEDA QUE VA A UTILIZAR EJMEPLO, USD, PESOS, CHELINES…ETC.</t>
  </si>
  <si>
    <t>EQUIVALENCIAMONEDA EXTRANJERA</t>
  </si>
  <si>
    <t>Viáticos y tiquetes</t>
  </si>
  <si>
    <t>GESTIÓN DEL TALENTO HUMANO</t>
  </si>
  <si>
    <t>COMPENSACIÓN DEL TALENTO HUMANO</t>
  </si>
  <si>
    <t>Versión: 3</t>
  </si>
  <si>
    <t>FORMATO DE SOLICITUD DE ANTICIPO PARA VIAJE</t>
  </si>
  <si>
    <t xml:space="preserve"> TABLA DE  CONTROL DE CAMBIOS</t>
  </si>
  <si>
    <t>VERSION</t>
  </si>
  <si>
    <t>FECHA</t>
  </si>
  <si>
    <t>DESCRIPCION  DEL CAMBIO</t>
  </si>
  <si>
    <t>Elaboración inicial del documento.</t>
  </si>
  <si>
    <t>Cambios en la estructura del encabezado y en la codificación del formato.</t>
  </si>
  <si>
    <t>ELABORÓ</t>
  </si>
  <si>
    <t>APROBÓ</t>
  </si>
  <si>
    <t>Nombre y Apellidos:</t>
  </si>
  <si>
    <t>María Clemencia Beltrán</t>
  </si>
  <si>
    <t>Adriana Robayo García</t>
  </si>
  <si>
    <t>Cargo y/o actividad:</t>
  </si>
  <si>
    <t>Profesional de Talento Humano</t>
  </si>
  <si>
    <t>Directora Ejecutiva</t>
  </si>
  <si>
    <t>Fecha :</t>
  </si>
  <si>
    <t>Firmas:</t>
  </si>
  <si>
    <t>Código: TH-CT-FO-05</t>
  </si>
  <si>
    <r>
      <t xml:space="preserve">CUENTA BANCARIA No. 
</t>
    </r>
    <r>
      <rPr>
        <sz val="9"/>
        <color theme="1"/>
        <rFont val="Arial"/>
        <family val="2"/>
      </rPr>
      <t>(Donde se deben transferir los recursos)</t>
    </r>
  </si>
  <si>
    <r>
      <t>TRANSPORTE</t>
    </r>
    <r>
      <rPr>
        <u/>
        <sz val="9"/>
        <color theme="1"/>
        <rFont val="Arial"/>
        <family val="2"/>
      </rPr>
      <t xml:space="preserve"> </t>
    </r>
    <r>
      <rPr>
        <sz val="9"/>
        <color theme="1"/>
        <rFont val="Arial"/>
        <family val="2"/>
      </rPr>
      <t>HACIA  Y  DESDE AEROPUERTOS</t>
    </r>
  </si>
  <si>
    <r>
      <t xml:space="preserve">Se indica que los valores en el anexo son el monto </t>
    </r>
    <r>
      <rPr>
        <b/>
        <sz val="9"/>
        <rFont val="Arial"/>
        <family val="2"/>
      </rPr>
      <t xml:space="preserve">máximo </t>
    </r>
    <r>
      <rPr>
        <sz val="9"/>
        <rFont val="Arial"/>
        <family val="2"/>
      </rPr>
      <t>a gastar por cada concepto y que los recibos y facturas deben venir a nombre del IETS</t>
    </r>
  </si>
  <si>
    <t>AVAL DE CALIDAD</t>
  </si>
  <si>
    <t>REVISOR</t>
  </si>
  <si>
    <t>Javier Salamanca Rincon</t>
  </si>
  <si>
    <t>Coordinador de Calidad y Gestión del Riesgo</t>
  </si>
  <si>
    <t>Fecha de Aprobación: 10/06/2021</t>
  </si>
  <si>
    <t>Diligencie TODOS los campos resaltados en color naranja,  automaticamente se registrarán los valores que corresponda según la cantidad  unitaria que hayan asignado teniendo en cuenta el manual de anticipo de viajes.</t>
  </si>
  <si>
    <t>Luz Mery Barragán Gónzalez</t>
  </si>
  <si>
    <t>Subdirectora General y de Operaciones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</si>
</sst>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_(&quot;$&quot;\ * #,##0.00_);_(&quot;$&quot;\ * \(#,##0.00\);_(&quot;$&quot;\ * &quot;-&quot;??_);_(@_)"/>
    <numFmt numFmtId="166" formatCode="_(* #,##0.00_);_(* \(#,##0.00\);_(* &quot;-&quot;??_);_(@_)"/>
    <numFmt numFmtId="167" formatCode="_(&quot;$&quot;\ * #,##0_);_(&quot;$&quot;\ * \(#,##0\);_(&quot;$&quot;\ * &quot;-&quot;??_);_(@_)"/>
  </numFmts>
  <fonts count="32" x14ac:knownFonts="1">
    <font>
      <sz val="11"/>
      <color theme="1"/>
      <name val="Calibri"/>
      <family val="2"/>
      <scheme val="minor"/>
    </font>
    <font>
      <sz val="10"/>
      <color theme="1"/>
      <name val="Segoe UI Light"/>
      <family val="2"/>
    </font>
    <font>
      <b/>
      <sz val="8"/>
      <color theme="1"/>
      <name val="Segoe UI Light"/>
      <family val="2"/>
    </font>
    <font>
      <sz val="8"/>
      <color theme="1"/>
      <name val="Segoe UI Light"/>
      <family val="2"/>
    </font>
    <font>
      <sz val="8"/>
      <color theme="1"/>
      <name val="Calibri"/>
      <family val="2"/>
      <scheme val="minor"/>
    </font>
    <font>
      <sz val="11"/>
      <color theme="1"/>
      <name val="Arial"/>
      <family val="2"/>
    </font>
    <font>
      <b/>
      <sz val="11"/>
      <color theme="1"/>
      <name val="Arial"/>
      <family val="2"/>
    </font>
    <font>
      <b/>
      <sz val="8"/>
      <color theme="1"/>
      <name val="Arial"/>
      <family val="2"/>
    </font>
    <font>
      <b/>
      <sz val="20"/>
      <color rgb="FFFF0000"/>
      <name val="Arial"/>
      <family val="2"/>
    </font>
    <font>
      <sz val="11"/>
      <color theme="1"/>
      <name val="Segoe UI Light"/>
      <family val="2"/>
    </font>
    <font>
      <sz val="10"/>
      <name val="Arial"/>
      <family val="2"/>
    </font>
    <font>
      <sz val="8"/>
      <color theme="1"/>
      <name val="Arial"/>
      <family val="2"/>
    </font>
    <font>
      <sz val="8"/>
      <color theme="0"/>
      <name val="Arial"/>
      <family val="2"/>
    </font>
    <font>
      <sz val="10"/>
      <color indexed="8"/>
      <name val="Arial"/>
      <family val="2"/>
    </font>
    <font>
      <sz val="10"/>
      <color theme="1"/>
      <name val="Arial"/>
      <family val="2"/>
    </font>
    <font>
      <b/>
      <sz val="10"/>
      <color theme="1"/>
      <name val="Arial"/>
      <family val="2"/>
    </font>
    <font>
      <b/>
      <sz val="14"/>
      <color theme="1"/>
      <name val="Arial"/>
      <family val="2"/>
    </font>
    <font>
      <sz val="11"/>
      <name val="Arial"/>
      <family val="2"/>
    </font>
    <font>
      <sz val="11"/>
      <color theme="1"/>
      <name val="Calibri"/>
      <family val="2"/>
      <scheme val="minor"/>
    </font>
    <font>
      <sz val="9"/>
      <color theme="1"/>
      <name val="Arial"/>
      <family val="2"/>
    </font>
    <font>
      <b/>
      <sz val="9"/>
      <color theme="1"/>
      <name val="Arial"/>
      <family val="2"/>
    </font>
    <font>
      <b/>
      <sz val="9"/>
      <color theme="8" tint="-0.249977111117893"/>
      <name val="Arial"/>
      <family val="2"/>
    </font>
    <font>
      <b/>
      <i/>
      <u/>
      <sz val="9"/>
      <color theme="8" tint="-0.249977111117893"/>
      <name val="Arial"/>
      <family val="2"/>
    </font>
    <font>
      <b/>
      <u/>
      <sz val="9"/>
      <color theme="8" tint="-0.249977111117893"/>
      <name val="Arial"/>
      <family val="2"/>
    </font>
    <font>
      <b/>
      <sz val="9"/>
      <color theme="0"/>
      <name val="Arial"/>
      <family val="2"/>
    </font>
    <font>
      <sz val="9"/>
      <color rgb="FFFF0000"/>
      <name val="Arial"/>
      <family val="2"/>
    </font>
    <font>
      <sz val="9"/>
      <color theme="0"/>
      <name val="Arial"/>
      <family val="2"/>
    </font>
    <font>
      <b/>
      <sz val="9"/>
      <color rgb="FFFF0000"/>
      <name val="Arial"/>
      <family val="2"/>
    </font>
    <font>
      <sz val="9"/>
      <name val="Arial"/>
      <family val="2"/>
    </font>
    <font>
      <u/>
      <sz val="9"/>
      <color theme="1"/>
      <name val="Arial"/>
      <family val="2"/>
    </font>
    <font>
      <b/>
      <sz val="9"/>
      <name val="Arial"/>
      <family val="2"/>
    </font>
    <font>
      <sz val="9"/>
      <color indexed="8"/>
      <name val="Arial"/>
      <family val="2"/>
    </font>
  </fonts>
  <fills count="12">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0" tint="-0.249977111117893"/>
        <bgColor indexed="64"/>
      </patternFill>
    </fill>
    <fill>
      <patternFill patternType="solid">
        <fgColor theme="8" tint="-0.49998474074526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rgb="FF003366"/>
        <bgColor indexed="64"/>
      </patternFill>
    </fill>
    <fill>
      <patternFill patternType="solid">
        <fgColor theme="0" tint="-0.14999847407452621"/>
        <bgColor rgb="FFA4C2F4"/>
      </patternFill>
    </fill>
    <fill>
      <patternFill patternType="solid">
        <fgColor theme="0"/>
        <bgColor rgb="FFA4C2F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5">
    <xf numFmtId="0" fontId="0" fillId="0" borderId="0"/>
    <xf numFmtId="0" fontId="10" fillId="0" borderId="0"/>
    <xf numFmtId="166" fontId="18" fillId="0" borderId="0" applyFont="0" applyFill="0" applyBorder="0" applyAlignment="0" applyProtection="0"/>
    <xf numFmtId="165" fontId="18" fillId="0" borderId="0" applyFont="0" applyFill="0" applyBorder="0" applyAlignment="0" applyProtection="0"/>
    <xf numFmtId="0" fontId="18" fillId="0" borderId="0"/>
  </cellStyleXfs>
  <cellXfs count="241">
    <xf numFmtId="0" fontId="0" fillId="0" borderId="0" xfId="0"/>
    <xf numFmtId="0" fontId="1" fillId="2" borderId="0" xfId="0" applyFont="1" applyFill="1" applyAlignment="1">
      <alignment vertical="center"/>
    </xf>
    <xf numFmtId="0" fontId="1" fillId="0" borderId="0" xfId="0" applyFont="1" applyAlignment="1">
      <alignment vertical="center"/>
    </xf>
    <xf numFmtId="0" fontId="4" fillId="0" borderId="0" xfId="0" applyFont="1"/>
    <xf numFmtId="0" fontId="1" fillId="0" borderId="0" xfId="0" applyFont="1" applyFill="1" applyAlignment="1">
      <alignment vertical="center"/>
    </xf>
    <xf numFmtId="0" fontId="4" fillId="0" borderId="0" xfId="0" applyFont="1" applyAlignment="1">
      <alignment wrapText="1"/>
    </xf>
    <xf numFmtId="0" fontId="1" fillId="0" borderId="0" xfId="0" applyFont="1" applyFill="1" applyBorder="1" applyAlignment="1">
      <alignment vertical="center"/>
    </xf>
    <xf numFmtId="0" fontId="0" fillId="0" borderId="0" xfId="0" applyFill="1" applyAlignment="1">
      <alignment vertical="center"/>
    </xf>
    <xf numFmtId="0" fontId="9" fillId="0" borderId="0" xfId="0" applyFont="1" applyFill="1" applyAlignment="1">
      <alignment vertical="center"/>
    </xf>
    <xf numFmtId="0" fontId="3" fillId="3" borderId="1" xfId="0" applyFont="1" applyFill="1" applyBorder="1" applyAlignment="1">
      <alignment vertical="center" wrapText="1"/>
    </xf>
    <xf numFmtId="0" fontId="11" fillId="0" borderId="5" xfId="0" applyFont="1" applyBorder="1" applyAlignment="1">
      <alignment horizontal="left" vertical="center" wrapText="1" indent="1"/>
    </xf>
    <xf numFmtId="0" fontId="11" fillId="0" borderId="1" xfId="0" applyFont="1" applyBorder="1" applyAlignment="1">
      <alignment horizontal="center" vertical="center" wrapText="1"/>
    </xf>
    <xf numFmtId="0" fontId="11" fillId="0" borderId="1" xfId="0" applyFont="1" applyBorder="1" applyAlignment="1">
      <alignment horizontal="left" vertical="center" wrapText="1" indent="1"/>
    </xf>
    <xf numFmtId="0" fontId="12" fillId="5" borderId="14" xfId="1" applyFont="1" applyFill="1" applyBorder="1" applyAlignment="1">
      <alignment horizontal="left" vertical="center" wrapText="1"/>
    </xf>
    <xf numFmtId="0" fontId="11" fillId="0" borderId="4" xfId="0" applyFont="1" applyBorder="1" applyAlignment="1">
      <alignment horizontal="left" vertical="center" wrapText="1" indent="1"/>
    </xf>
    <xf numFmtId="0" fontId="7" fillId="0" borderId="1" xfId="0" applyFont="1" applyFill="1" applyBorder="1" applyAlignment="1">
      <alignment vertical="center" wrapText="1"/>
    </xf>
    <xf numFmtId="0" fontId="7" fillId="0" borderId="1" xfId="0" applyFont="1" applyFill="1" applyBorder="1" applyAlignment="1">
      <alignment vertical="center"/>
    </xf>
    <xf numFmtId="3" fontId="5" fillId="0" borderId="0" xfId="0" applyNumberFormat="1" applyFont="1" applyFill="1" applyAlignment="1">
      <alignment horizontal="left" vertical="center" indent="1"/>
    </xf>
    <xf numFmtId="0" fontId="5" fillId="0" borderId="0" xfId="0" applyFont="1" applyFill="1" applyAlignment="1">
      <alignment vertical="center"/>
    </xf>
    <xf numFmtId="0" fontId="7" fillId="0" borderId="1" xfId="0" applyFont="1" applyBorder="1" applyAlignment="1">
      <alignment horizontal="center" vertical="center" wrapText="1"/>
    </xf>
    <xf numFmtId="0" fontId="14" fillId="3" borderId="1" xfId="0" applyFont="1" applyFill="1" applyBorder="1" applyAlignment="1">
      <alignment horizontal="center" vertical="center" wrapText="1"/>
    </xf>
    <xf numFmtId="0" fontId="14" fillId="0" borderId="0" xfId="0" applyFont="1" applyFill="1" applyAlignment="1">
      <alignment vertical="center"/>
    </xf>
    <xf numFmtId="0" fontId="20" fillId="0" borderId="1" xfId="0" applyFont="1" applyBorder="1" applyAlignment="1">
      <alignment horizontal="center" vertical="center" wrapText="1"/>
    </xf>
    <xf numFmtId="0" fontId="19" fillId="0" borderId="0" xfId="0" applyFont="1" applyAlignment="1">
      <alignment vertical="center"/>
    </xf>
    <xf numFmtId="0" fontId="20" fillId="0" borderId="0" xfId="0" applyFont="1" applyBorder="1" applyAlignment="1">
      <alignment horizontal="left" vertical="center"/>
    </xf>
    <xf numFmtId="37" fontId="19" fillId="0" borderId="1" xfId="2" applyNumberFormat="1" applyFont="1" applyBorder="1" applyAlignment="1">
      <alignment horizontal="center" vertical="center" wrapText="1"/>
    </xf>
    <xf numFmtId="37" fontId="20" fillId="0" borderId="1" xfId="2" applyNumberFormat="1" applyFont="1" applyBorder="1" applyAlignment="1">
      <alignment horizontal="center" vertical="center" wrapText="1"/>
    </xf>
    <xf numFmtId="37" fontId="19" fillId="0" borderId="0" xfId="0" applyNumberFormat="1" applyFont="1" applyAlignment="1">
      <alignment vertical="center"/>
    </xf>
    <xf numFmtId="0" fontId="20" fillId="0" borderId="0" xfId="0" applyFont="1" applyBorder="1" applyAlignment="1">
      <alignment horizontal="left" vertical="center" wrapText="1"/>
    </xf>
    <xf numFmtId="37" fontId="20" fillId="0" borderId="0" xfId="2" applyNumberFormat="1" applyFont="1" applyBorder="1" applyAlignment="1">
      <alignment horizontal="center" vertical="center" wrapText="1"/>
    </xf>
    <xf numFmtId="0" fontId="20" fillId="0" borderId="0" xfId="0" applyFont="1" applyBorder="1" applyAlignment="1">
      <alignment horizontal="left" vertical="center" wrapText="1" indent="1"/>
    </xf>
    <xf numFmtId="0" fontId="19" fillId="0" borderId="0" xfId="0" applyFont="1" applyAlignment="1">
      <alignment horizontal="left" vertical="center" indent="1"/>
    </xf>
    <xf numFmtId="10" fontId="19" fillId="0" borderId="0" xfId="0" applyNumberFormat="1" applyFont="1" applyAlignment="1">
      <alignment vertical="center"/>
    </xf>
    <xf numFmtId="10" fontId="7" fillId="7" borderId="1" xfId="0" applyNumberFormat="1" applyFont="1" applyFill="1" applyBorder="1" applyAlignment="1">
      <alignment horizontal="center" vertical="center" wrapText="1"/>
    </xf>
    <xf numFmtId="0" fontId="7" fillId="7" borderId="1" xfId="0" applyFont="1" applyFill="1" applyBorder="1" applyAlignment="1">
      <alignment horizontal="center" vertical="center" wrapText="1"/>
    </xf>
    <xf numFmtId="0" fontId="19" fillId="0" borderId="1" xfId="0" applyFont="1" applyBorder="1" applyAlignment="1">
      <alignment horizontal="left" vertical="center" indent="1"/>
    </xf>
    <xf numFmtId="3" fontId="19" fillId="0" borderId="1" xfId="0" applyNumberFormat="1" applyFont="1" applyBorder="1" applyAlignment="1">
      <alignment vertical="center"/>
    </xf>
    <xf numFmtId="3" fontId="19" fillId="7" borderId="1" xfId="0" applyNumberFormat="1" applyFont="1" applyFill="1" applyBorder="1" applyAlignment="1">
      <alignment vertical="center"/>
    </xf>
    <xf numFmtId="37" fontId="19" fillId="0" borderId="1" xfId="0" applyNumberFormat="1" applyFont="1" applyBorder="1" applyAlignment="1">
      <alignment vertical="center"/>
    </xf>
    <xf numFmtId="0" fontId="25" fillId="0" borderId="0" xfId="0" applyFont="1" applyFill="1" applyAlignment="1" applyProtection="1">
      <alignment vertical="center"/>
      <protection locked="0"/>
    </xf>
    <xf numFmtId="0" fontId="26" fillId="0" borderId="0" xfId="0" applyFont="1" applyFill="1" applyAlignment="1" applyProtection="1">
      <alignment vertical="center"/>
      <protection locked="0"/>
    </xf>
    <xf numFmtId="0" fontId="19" fillId="0" borderId="0" xfId="0" applyFont="1" applyFill="1" applyAlignment="1" applyProtection="1">
      <alignment vertical="center"/>
      <protection locked="0"/>
    </xf>
    <xf numFmtId="0" fontId="20" fillId="0" borderId="1" xfId="0" applyFont="1" applyFill="1" applyBorder="1" applyAlignment="1" applyProtection="1">
      <alignment vertical="center" wrapText="1"/>
    </xf>
    <xf numFmtId="0" fontId="25" fillId="0" borderId="0" xfId="0" applyFont="1" applyFill="1" applyBorder="1" applyAlignment="1" applyProtection="1">
      <alignment vertical="center"/>
      <protection locked="0"/>
    </xf>
    <xf numFmtId="0" fontId="20" fillId="0" borderId="1" xfId="0" applyFont="1" applyFill="1" applyBorder="1" applyAlignment="1" applyProtection="1">
      <alignment vertical="center"/>
    </xf>
    <xf numFmtId="0" fontId="25" fillId="0" borderId="0" xfId="0" applyFont="1" applyAlignment="1" applyProtection="1">
      <alignment vertical="center"/>
      <protection locked="0"/>
    </xf>
    <xf numFmtId="0" fontId="26" fillId="0" borderId="0" xfId="0" applyFont="1" applyAlignment="1" applyProtection="1">
      <alignment vertical="center"/>
      <protection locked="0"/>
    </xf>
    <xf numFmtId="0" fontId="19" fillId="0" borderId="0" xfId="0" applyFont="1" applyAlignment="1" applyProtection="1">
      <alignment vertical="center"/>
      <protection locked="0"/>
    </xf>
    <xf numFmtId="0" fontId="20" fillId="0" borderId="1" xfId="0" applyFont="1" applyBorder="1" applyAlignment="1" applyProtection="1">
      <alignment horizontal="left" vertical="center" wrapText="1"/>
    </xf>
    <xf numFmtId="0" fontId="19" fillId="3" borderId="1" xfId="0" applyFont="1" applyFill="1" applyBorder="1" applyAlignment="1" applyProtection="1">
      <alignment horizontal="center" vertical="center" wrapText="1"/>
      <protection locked="0"/>
    </xf>
    <xf numFmtId="20" fontId="19" fillId="3" borderId="1" xfId="0" applyNumberFormat="1" applyFont="1" applyFill="1" applyBorder="1" applyAlignment="1" applyProtection="1">
      <alignment horizontal="center" vertical="center" wrapText="1"/>
      <protection locked="0"/>
    </xf>
    <xf numFmtId="0" fontId="20" fillId="0" borderId="1" xfId="0" applyFont="1" applyFill="1" applyBorder="1" applyAlignment="1" applyProtection="1">
      <alignment horizontal="left" vertical="center" wrapText="1"/>
    </xf>
    <xf numFmtId="0" fontId="27" fillId="0" borderId="0" xfId="0" applyFont="1" applyFill="1" applyAlignment="1" applyProtection="1">
      <alignment vertical="center"/>
      <protection locked="0"/>
    </xf>
    <xf numFmtId="0" fontId="24" fillId="0" borderId="0" xfId="0" applyFont="1" applyFill="1" applyAlignment="1" applyProtection="1">
      <alignment vertical="center"/>
      <protection locked="0"/>
    </xf>
    <xf numFmtId="0" fontId="20" fillId="0" borderId="0" xfId="0" applyFont="1" applyFill="1" applyAlignment="1" applyProtection="1">
      <alignment vertical="center"/>
      <protection locked="0"/>
    </xf>
    <xf numFmtId="0" fontId="20" fillId="0" borderId="1" xfId="0" applyFont="1" applyFill="1" applyBorder="1" applyAlignment="1" applyProtection="1">
      <alignment horizontal="center" vertical="center"/>
    </xf>
    <xf numFmtId="0" fontId="20" fillId="0" borderId="1" xfId="0" applyFont="1" applyFill="1" applyBorder="1" applyAlignment="1" applyProtection="1">
      <alignment horizontal="center" vertical="center" wrapText="1"/>
    </xf>
    <xf numFmtId="167" fontId="19" fillId="0" borderId="1" xfId="3" applyNumberFormat="1" applyFont="1" applyFill="1" applyBorder="1" applyAlignment="1" applyProtection="1">
      <alignment vertical="center"/>
    </xf>
    <xf numFmtId="166" fontId="19" fillId="0" borderId="1" xfId="2" applyNumberFormat="1" applyFont="1" applyFill="1" applyBorder="1" applyAlignment="1" applyProtection="1">
      <alignment vertical="center"/>
    </xf>
    <xf numFmtId="0" fontId="20" fillId="3" borderId="1" xfId="0" applyFont="1" applyFill="1" applyBorder="1" applyAlignment="1" applyProtection="1">
      <alignment horizontal="center" vertical="center"/>
      <protection locked="0"/>
    </xf>
    <xf numFmtId="166" fontId="19" fillId="0" borderId="1" xfId="2" applyFont="1" applyFill="1" applyBorder="1" applyAlignment="1" applyProtection="1">
      <alignment vertical="center"/>
    </xf>
    <xf numFmtId="167" fontId="19" fillId="3" borderId="1" xfId="3" applyNumberFormat="1" applyFont="1" applyFill="1" applyBorder="1" applyAlignment="1" applyProtection="1">
      <alignment vertical="center"/>
    </xf>
    <xf numFmtId="167" fontId="20" fillId="8" borderId="1" xfId="3" applyNumberFormat="1" applyFont="1" applyFill="1" applyBorder="1" applyAlignment="1" applyProtection="1">
      <alignment vertical="center"/>
    </xf>
    <xf numFmtId="167" fontId="25" fillId="0" borderId="0" xfId="0" applyNumberFormat="1" applyFont="1" applyFill="1" applyAlignment="1" applyProtection="1">
      <alignment vertical="center"/>
      <protection locked="0"/>
    </xf>
    <xf numFmtId="0" fontId="19" fillId="2" borderId="0" xfId="0" applyFont="1" applyFill="1" applyAlignment="1" applyProtection="1">
      <alignment vertical="center"/>
      <protection locked="0"/>
    </xf>
    <xf numFmtId="0" fontId="28" fillId="0" borderId="0" xfId="4" applyFont="1" applyFill="1" applyAlignment="1">
      <alignment vertical="top"/>
    </xf>
    <xf numFmtId="0" fontId="28" fillId="2" borderId="0" xfId="4" applyFont="1" applyFill="1" applyBorder="1" applyAlignment="1">
      <alignment vertical="top"/>
    </xf>
    <xf numFmtId="0" fontId="28" fillId="0" borderId="0" xfId="4" applyFont="1" applyFill="1" applyAlignment="1">
      <alignment vertical="center"/>
    </xf>
    <xf numFmtId="0" fontId="30" fillId="0" borderId="1" xfId="0" applyFont="1" applyBorder="1" applyAlignment="1" applyProtection="1">
      <alignment horizontal="center" vertical="center"/>
    </xf>
    <xf numFmtId="0" fontId="28" fillId="2" borderId="0" xfId="4" applyFont="1" applyFill="1" applyBorder="1" applyAlignment="1">
      <alignment vertical="center"/>
    </xf>
    <xf numFmtId="0" fontId="28" fillId="0" borderId="1" xfId="0" applyFont="1" applyBorder="1" applyAlignment="1" applyProtection="1">
      <alignment horizontal="center" vertical="center"/>
    </xf>
    <xf numFmtId="0" fontId="28" fillId="0" borderId="1" xfId="4" applyFont="1" applyFill="1" applyBorder="1" applyAlignment="1">
      <alignment horizontal="center" vertical="center"/>
    </xf>
    <xf numFmtId="14" fontId="28" fillId="0" borderId="1" xfId="4" applyNumberFormat="1" applyFont="1" applyFill="1" applyBorder="1" applyAlignment="1">
      <alignment horizontal="center" vertical="center"/>
    </xf>
    <xf numFmtId="0" fontId="28" fillId="2" borderId="0" xfId="4" applyFont="1" applyFill="1" applyBorder="1" applyAlignment="1">
      <alignment horizontal="center" vertical="top"/>
    </xf>
    <xf numFmtId="0" fontId="30" fillId="11" borderId="0" xfId="0" applyFont="1" applyFill="1" applyBorder="1" applyAlignment="1" applyProtection="1">
      <alignment vertical="center"/>
    </xf>
    <xf numFmtId="0" fontId="28" fillId="0" borderId="0" xfId="4" applyFont="1" applyFill="1" applyBorder="1" applyAlignment="1">
      <alignment vertical="top"/>
    </xf>
    <xf numFmtId="0" fontId="31" fillId="0" borderId="1" xfId="1" applyFont="1" applyBorder="1" applyAlignment="1" applyProtection="1">
      <alignment horizontal="right" vertical="center"/>
    </xf>
    <xf numFmtId="0" fontId="19" fillId="0" borderId="0" xfId="0" applyFont="1" applyBorder="1"/>
    <xf numFmtId="0" fontId="19" fillId="2" borderId="0" xfId="0" applyFont="1" applyFill="1" applyAlignment="1" applyProtection="1">
      <alignment horizontal="right"/>
    </xf>
    <xf numFmtId="0" fontId="30" fillId="0" borderId="1" xfId="0" applyFont="1" applyBorder="1" applyAlignment="1" applyProtection="1">
      <alignment horizontal="center" vertical="center"/>
    </xf>
    <xf numFmtId="0" fontId="28" fillId="0" borderId="1" xfId="0" applyFont="1" applyBorder="1" applyAlignment="1" applyProtection="1">
      <alignment horizontal="center" vertical="center"/>
    </xf>
    <xf numFmtId="0" fontId="28" fillId="0" borderId="5" xfId="0" applyFont="1" applyBorder="1" applyAlignment="1" applyProtection="1">
      <alignment horizontal="center" vertical="center"/>
    </xf>
    <xf numFmtId="0" fontId="28" fillId="0" borderId="6" xfId="0" applyFont="1" applyBorder="1" applyAlignment="1" applyProtection="1">
      <alignment horizontal="center" vertical="center"/>
    </xf>
    <xf numFmtId="0" fontId="28" fillId="0" borderId="1" xfId="0" applyFont="1" applyBorder="1" applyAlignment="1" applyProtection="1">
      <alignment horizontal="center" vertical="top"/>
    </xf>
    <xf numFmtId="0" fontId="30" fillId="10" borderId="5" xfId="0" applyFont="1" applyFill="1" applyBorder="1" applyAlignment="1" applyProtection="1">
      <alignment horizontal="center" vertical="center"/>
    </xf>
    <xf numFmtId="0" fontId="30" fillId="10" borderId="13" xfId="0" applyFont="1" applyFill="1" applyBorder="1" applyAlignment="1" applyProtection="1">
      <alignment horizontal="center" vertical="center"/>
    </xf>
    <xf numFmtId="0" fontId="30" fillId="10" borderId="6" xfId="0" applyFont="1" applyFill="1" applyBorder="1" applyAlignment="1" applyProtection="1">
      <alignment horizontal="center" vertical="center"/>
    </xf>
    <xf numFmtId="0" fontId="28" fillId="0" borderId="5" xfId="0" applyFont="1" applyBorder="1" applyAlignment="1" applyProtection="1">
      <alignment horizontal="center" vertical="center" wrapText="1"/>
    </xf>
    <xf numFmtId="0" fontId="28" fillId="0" borderId="13" xfId="0" applyFont="1" applyBorder="1" applyAlignment="1" applyProtection="1">
      <alignment horizontal="center" vertical="center" wrapText="1"/>
    </xf>
    <xf numFmtId="0" fontId="28" fillId="0" borderId="6" xfId="0" applyFont="1" applyBorder="1" applyAlignment="1" applyProtection="1">
      <alignment horizontal="center" vertical="center" wrapText="1"/>
    </xf>
    <xf numFmtId="0" fontId="30" fillId="10" borderId="1" xfId="0" applyFont="1" applyFill="1" applyBorder="1" applyAlignment="1" applyProtection="1">
      <alignment horizontal="center" vertical="center"/>
    </xf>
    <xf numFmtId="0" fontId="28" fillId="0" borderId="1" xfId="0" applyFont="1" applyBorder="1" applyAlignment="1" applyProtection="1">
      <alignment horizontal="center" vertical="center" wrapText="1"/>
    </xf>
    <xf numFmtId="14" fontId="28" fillId="0" borderId="5" xfId="0" applyNumberFormat="1" applyFont="1" applyBorder="1" applyAlignment="1" applyProtection="1">
      <alignment horizontal="center" vertical="center"/>
    </xf>
    <xf numFmtId="14" fontId="28" fillId="0" borderId="13" xfId="0" applyNumberFormat="1" applyFont="1" applyBorder="1" applyAlignment="1" applyProtection="1">
      <alignment horizontal="center" vertical="center"/>
    </xf>
    <xf numFmtId="14" fontId="28" fillId="0" borderId="6" xfId="0" applyNumberFormat="1" applyFont="1" applyBorder="1" applyAlignment="1" applyProtection="1">
      <alignment horizontal="center" vertical="center"/>
    </xf>
    <xf numFmtId="0" fontId="28" fillId="0" borderId="1" xfId="0" applyFont="1" applyBorder="1" applyAlignment="1" applyProtection="1">
      <alignment horizontal="center" vertical="center"/>
    </xf>
    <xf numFmtId="0" fontId="30" fillId="10" borderId="1" xfId="0" applyFont="1" applyFill="1" applyBorder="1" applyAlignment="1" applyProtection="1">
      <alignment horizontal="center" vertical="center" wrapText="1"/>
    </xf>
    <xf numFmtId="0" fontId="30" fillId="0" borderId="1" xfId="0" applyFont="1" applyBorder="1" applyAlignment="1" applyProtection="1">
      <alignment horizontal="center" vertical="center"/>
    </xf>
    <xf numFmtId="0" fontId="28" fillId="0" borderId="1" xfId="0" applyFont="1" applyBorder="1" applyAlignment="1" applyProtection="1">
      <alignment horizontal="left" vertical="center"/>
    </xf>
    <xf numFmtId="0" fontId="30" fillId="0" borderId="1" xfId="0" applyFont="1" applyBorder="1" applyAlignment="1" applyProtection="1">
      <alignment horizontal="left" vertical="center"/>
    </xf>
    <xf numFmtId="0" fontId="19" fillId="0" borderId="1" xfId="0" applyFont="1" applyBorder="1" applyAlignment="1">
      <alignment horizontal="center"/>
    </xf>
    <xf numFmtId="0" fontId="20"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1" fillId="0" borderId="1" xfId="0" applyFont="1" applyFill="1" applyBorder="1" applyAlignment="1" applyProtection="1">
      <alignment horizontal="left" vertical="center" wrapText="1"/>
    </xf>
    <xf numFmtId="0" fontId="20" fillId="4" borderId="1" xfId="0" applyFont="1" applyFill="1" applyBorder="1" applyAlignment="1" applyProtection="1">
      <alignment horizontal="center" vertical="center"/>
    </xf>
    <xf numFmtId="0" fontId="19" fillId="0" borderId="1" xfId="0" applyFont="1" applyBorder="1" applyAlignment="1" applyProtection="1">
      <alignment horizontal="center" vertical="center"/>
      <protection locked="0"/>
    </xf>
    <xf numFmtId="0" fontId="19" fillId="0" borderId="1" xfId="0" applyFont="1" applyFill="1" applyBorder="1" applyAlignment="1" applyProtection="1">
      <alignment horizontal="center" vertical="center"/>
      <protection locked="0"/>
    </xf>
    <xf numFmtId="3" fontId="19" fillId="0" borderId="1" xfId="0" applyNumberFormat="1" applyFont="1" applyFill="1" applyBorder="1" applyAlignment="1" applyProtection="1">
      <alignment horizontal="center" vertical="center"/>
      <protection locked="0"/>
    </xf>
    <xf numFmtId="15" fontId="19" fillId="0" borderId="1" xfId="0" applyNumberFormat="1" applyFont="1" applyFill="1" applyBorder="1" applyAlignment="1" applyProtection="1">
      <alignment horizontal="center" vertical="center"/>
      <protection locked="0"/>
    </xf>
    <xf numFmtId="0" fontId="19" fillId="0" borderId="1" xfId="0" applyFont="1" applyFill="1" applyBorder="1" applyAlignment="1" applyProtection="1">
      <alignment horizontal="center" vertical="center"/>
    </xf>
    <xf numFmtId="0" fontId="20" fillId="3" borderId="1" xfId="0" applyFont="1" applyFill="1" applyBorder="1" applyAlignment="1" applyProtection="1">
      <alignment horizontal="center" vertical="center" wrapText="1"/>
      <protection locked="0"/>
    </xf>
    <xf numFmtId="0" fontId="24" fillId="9" borderId="1" xfId="0" applyFont="1" applyFill="1" applyBorder="1" applyAlignment="1" applyProtection="1">
      <alignment horizontal="center" vertical="center" wrapText="1"/>
    </xf>
    <xf numFmtId="0" fontId="20" fillId="3" borderId="1" xfId="0" applyFont="1" applyFill="1" applyBorder="1" applyAlignment="1" applyProtection="1">
      <alignment horizontal="left" vertical="center" indent="1"/>
      <protection locked="0"/>
    </xf>
    <xf numFmtId="0" fontId="20" fillId="0" borderId="5" xfId="0" applyFont="1" applyFill="1" applyBorder="1" applyAlignment="1" applyProtection="1">
      <alignment horizontal="center" vertical="center"/>
    </xf>
    <xf numFmtId="0" fontId="20" fillId="0" borderId="6" xfId="0" applyFont="1" applyFill="1" applyBorder="1" applyAlignment="1" applyProtection="1">
      <alignment horizontal="center" vertical="center"/>
    </xf>
    <xf numFmtId="0" fontId="20" fillId="0" borderId="1" xfId="0" applyFont="1" applyFill="1" applyBorder="1" applyAlignment="1" applyProtection="1">
      <alignment horizontal="center" vertical="center"/>
    </xf>
    <xf numFmtId="0" fontId="19" fillId="0" borderId="1" xfId="0" applyFont="1" applyFill="1" applyBorder="1" applyAlignment="1" applyProtection="1">
      <alignment horizontal="left" vertical="center" wrapText="1"/>
    </xf>
    <xf numFmtId="0" fontId="19" fillId="0" borderId="1" xfId="0" applyFont="1" applyFill="1" applyBorder="1" applyAlignment="1" applyProtection="1">
      <alignment horizontal="left" vertical="center"/>
    </xf>
    <xf numFmtId="0" fontId="24" fillId="9" borderId="1" xfId="0" applyFont="1" applyFill="1" applyBorder="1" applyAlignment="1" applyProtection="1">
      <alignment horizontal="center" vertical="center"/>
    </xf>
    <xf numFmtId="0" fontId="20" fillId="0" borderId="1" xfId="0" applyFont="1" applyBorder="1" applyAlignment="1" applyProtection="1">
      <alignment horizontal="left" vertical="center" wrapText="1"/>
    </xf>
    <xf numFmtId="15" fontId="19" fillId="3" borderId="1" xfId="0" applyNumberFormat="1" applyFont="1" applyFill="1" applyBorder="1" applyAlignment="1" applyProtection="1">
      <alignment horizontal="center" vertical="center"/>
      <protection locked="0"/>
    </xf>
    <xf numFmtId="15" fontId="27" fillId="0" borderId="1" xfId="0" applyNumberFormat="1" applyFont="1" applyFill="1" applyBorder="1" applyAlignment="1" applyProtection="1">
      <alignment horizontal="center" vertical="center"/>
    </xf>
    <xf numFmtId="0" fontId="20" fillId="0" borderId="1" xfId="0" applyFont="1" applyBorder="1" applyAlignment="1" applyProtection="1">
      <alignment horizontal="center" vertical="center" wrapText="1"/>
    </xf>
    <xf numFmtId="0" fontId="19" fillId="0" borderId="1" xfId="0" applyFont="1" applyFill="1" applyBorder="1" applyAlignment="1" applyProtection="1">
      <alignment horizontal="left" vertical="center" indent="1"/>
      <protection locked="0"/>
    </xf>
    <xf numFmtId="0" fontId="19" fillId="0" borderId="1" xfId="0" applyFont="1" applyFill="1" applyBorder="1" applyAlignment="1" applyProtection="1">
      <alignment horizontal="center" vertical="center" wrapText="1"/>
      <protection locked="0"/>
    </xf>
    <xf numFmtId="1" fontId="19" fillId="0" borderId="1" xfId="0" applyNumberFormat="1" applyFont="1" applyFill="1" applyBorder="1" applyAlignment="1" applyProtection="1">
      <alignment horizontal="center" vertical="center"/>
      <protection locked="0"/>
    </xf>
    <xf numFmtId="0" fontId="20" fillId="0" borderId="1" xfId="0" applyFont="1" applyFill="1" applyBorder="1" applyAlignment="1" applyProtection="1">
      <alignment horizontal="center" vertical="center" wrapText="1"/>
    </xf>
    <xf numFmtId="15" fontId="28" fillId="3" borderId="1" xfId="0" applyNumberFormat="1" applyFont="1" applyFill="1" applyBorder="1" applyAlignment="1" applyProtection="1">
      <alignment horizontal="center" vertical="center"/>
      <protection locked="0"/>
    </xf>
    <xf numFmtId="0" fontId="20" fillId="0" borderId="7" xfId="0" applyFont="1" applyFill="1" applyBorder="1" applyAlignment="1" applyProtection="1">
      <alignment horizontal="center" vertical="center"/>
    </xf>
    <xf numFmtId="0" fontId="20" fillId="0" borderId="2" xfId="0" applyFont="1" applyFill="1" applyBorder="1" applyAlignment="1" applyProtection="1">
      <alignment horizontal="center" vertical="center"/>
    </xf>
    <xf numFmtId="0" fontId="20" fillId="0" borderId="3" xfId="0" applyFont="1" applyFill="1" applyBorder="1" applyAlignment="1" applyProtection="1">
      <alignment horizontal="center" vertical="center"/>
    </xf>
    <xf numFmtId="0" fontId="20" fillId="0" borderId="10" xfId="0" applyFont="1" applyFill="1" applyBorder="1" applyAlignment="1" applyProtection="1">
      <alignment horizontal="center" vertical="center"/>
    </xf>
    <xf numFmtId="0" fontId="20" fillId="0" borderId="4" xfId="0" applyFont="1" applyFill="1" applyBorder="1" applyAlignment="1" applyProtection="1">
      <alignment horizontal="center" vertical="center"/>
    </xf>
    <xf numFmtId="0" fontId="20" fillId="0" borderId="11" xfId="0" applyFont="1" applyFill="1" applyBorder="1" applyAlignment="1" applyProtection="1">
      <alignment horizontal="center" vertical="center"/>
    </xf>
    <xf numFmtId="0" fontId="20" fillId="0" borderId="12" xfId="0" applyFont="1" applyFill="1" applyBorder="1" applyAlignment="1" applyProtection="1">
      <alignment horizontal="center" vertical="center"/>
    </xf>
    <xf numFmtId="0" fontId="20" fillId="0" borderId="14" xfId="0" applyFont="1" applyFill="1" applyBorder="1" applyAlignment="1" applyProtection="1">
      <alignment horizontal="center" vertical="center"/>
    </xf>
    <xf numFmtId="0" fontId="20" fillId="2" borderId="7" xfId="0" applyFont="1" applyFill="1" applyBorder="1" applyAlignment="1" applyProtection="1">
      <alignment horizontal="center" vertical="center" wrapText="1"/>
    </xf>
    <xf numFmtId="0" fontId="20" fillId="2" borderId="3" xfId="0" applyFont="1" applyFill="1" applyBorder="1" applyAlignment="1" applyProtection="1">
      <alignment horizontal="center" vertical="center" wrapText="1"/>
    </xf>
    <xf numFmtId="0" fontId="20" fillId="2" borderId="8" xfId="0" applyFont="1" applyFill="1" applyBorder="1" applyAlignment="1" applyProtection="1">
      <alignment horizontal="center" vertical="center" wrapText="1"/>
    </xf>
    <xf numFmtId="0" fontId="20" fillId="2" borderId="9" xfId="0" applyFont="1" applyFill="1" applyBorder="1" applyAlignment="1" applyProtection="1">
      <alignment horizontal="center" vertical="center" wrapText="1"/>
    </xf>
    <xf numFmtId="0" fontId="20" fillId="2" borderId="10" xfId="0" applyFont="1" applyFill="1" applyBorder="1" applyAlignment="1" applyProtection="1">
      <alignment horizontal="center" vertical="center" wrapText="1"/>
    </xf>
    <xf numFmtId="0" fontId="20" fillId="2" borderId="11" xfId="0" applyFont="1" applyFill="1" applyBorder="1" applyAlignment="1" applyProtection="1">
      <alignment horizontal="center" vertical="center" wrapText="1"/>
    </xf>
    <xf numFmtId="0" fontId="19" fillId="3" borderId="1" xfId="0" applyFont="1" applyFill="1" applyBorder="1" applyAlignment="1" applyProtection="1">
      <alignment horizontal="left" vertical="center" wrapText="1"/>
      <protection locked="0"/>
    </xf>
    <xf numFmtId="0" fontId="19" fillId="0" borderId="0" xfId="0" applyFont="1" applyAlignment="1" applyProtection="1">
      <alignment horizontal="justify" vertical="center"/>
      <protection locked="0"/>
    </xf>
    <xf numFmtId="0" fontId="19" fillId="3" borderId="1" xfId="0" applyFont="1" applyFill="1" applyBorder="1" applyAlignment="1" applyProtection="1">
      <alignment horizontal="center" vertical="center" wrapText="1"/>
      <protection locked="0"/>
    </xf>
    <xf numFmtId="167" fontId="20" fillId="3" borderId="7" xfId="0" applyNumberFormat="1" applyFont="1" applyFill="1" applyBorder="1" applyAlignment="1" applyProtection="1">
      <alignment horizontal="center" vertical="center"/>
      <protection locked="0"/>
    </xf>
    <xf numFmtId="167" fontId="20" fillId="3" borderId="3" xfId="0" applyNumberFormat="1" applyFont="1" applyFill="1" applyBorder="1" applyAlignment="1" applyProtection="1">
      <alignment horizontal="center" vertical="center"/>
      <protection locked="0"/>
    </xf>
    <xf numFmtId="167" fontId="20" fillId="3" borderId="8" xfId="0" applyNumberFormat="1" applyFont="1" applyFill="1" applyBorder="1" applyAlignment="1" applyProtection="1">
      <alignment horizontal="center" vertical="center"/>
      <protection locked="0"/>
    </xf>
    <xf numFmtId="167" fontId="20" fillId="3" borderId="9" xfId="0" applyNumberFormat="1" applyFont="1" applyFill="1" applyBorder="1" applyAlignment="1" applyProtection="1">
      <alignment horizontal="center" vertical="center"/>
      <protection locked="0"/>
    </xf>
    <xf numFmtId="167" fontId="20" fillId="3" borderId="10" xfId="0" applyNumberFormat="1" applyFont="1" applyFill="1" applyBorder="1" applyAlignment="1" applyProtection="1">
      <alignment horizontal="center" vertical="center"/>
      <protection locked="0"/>
    </xf>
    <xf numFmtId="167" fontId="20" fillId="3" borderId="11" xfId="0" applyNumberFormat="1" applyFont="1" applyFill="1" applyBorder="1" applyAlignment="1" applyProtection="1">
      <alignment horizontal="center" vertical="center"/>
      <protection locked="0"/>
    </xf>
    <xf numFmtId="0" fontId="19" fillId="3" borderId="1" xfId="0" applyFont="1" applyFill="1" applyBorder="1" applyAlignment="1" applyProtection="1">
      <alignment horizontal="center" vertical="center"/>
      <protection locked="0"/>
    </xf>
    <xf numFmtId="0" fontId="19" fillId="0" borderId="1" xfId="0" applyFont="1" applyBorder="1" applyAlignment="1">
      <alignment horizontal="left" vertical="center" indent="1"/>
    </xf>
    <xf numFmtId="0" fontId="20" fillId="6" borderId="1" xfId="0" applyFont="1" applyFill="1" applyBorder="1" applyAlignment="1">
      <alignment horizontal="left" vertical="center" wrapText="1" indent="1"/>
    </xf>
    <xf numFmtId="0" fontId="24" fillId="5" borderId="10" xfId="1" applyFont="1" applyFill="1" applyBorder="1" applyAlignment="1" applyProtection="1">
      <alignment horizontal="center" vertical="center"/>
    </xf>
    <xf numFmtId="0" fontId="24" fillId="5" borderId="4" xfId="1" applyFont="1" applyFill="1" applyBorder="1" applyAlignment="1" applyProtection="1">
      <alignment horizontal="center" vertical="center"/>
    </xf>
    <xf numFmtId="0" fontId="28" fillId="0" borderId="5" xfId="1" applyNumberFormat="1" applyFont="1" applyFill="1" applyBorder="1" applyAlignment="1" applyProtection="1">
      <alignment horizontal="left" vertical="center" wrapText="1"/>
    </xf>
    <xf numFmtId="0" fontId="28" fillId="0" borderId="13" xfId="1" applyNumberFormat="1" applyFont="1" applyFill="1" applyBorder="1" applyAlignment="1" applyProtection="1">
      <alignment horizontal="left" vertical="center" wrapText="1"/>
    </xf>
    <xf numFmtId="0" fontId="28" fillId="0" borderId="6" xfId="1" applyNumberFormat="1" applyFont="1" applyFill="1" applyBorder="1" applyAlignment="1" applyProtection="1">
      <alignment horizontal="left" vertical="center" wrapText="1"/>
    </xf>
    <xf numFmtId="0" fontId="28" fillId="0" borderId="5" xfId="1" applyFont="1" applyFill="1" applyBorder="1" applyAlignment="1" applyProtection="1">
      <alignment horizontal="left" vertical="center" wrapText="1" indent="1"/>
    </xf>
    <xf numFmtId="0" fontId="19" fillId="0" borderId="6" xfId="0" applyFont="1" applyBorder="1" applyAlignment="1" applyProtection="1">
      <alignment horizontal="left" vertical="center" wrapText="1" indent="1"/>
    </xf>
    <xf numFmtId="0" fontId="28" fillId="0" borderId="5" xfId="1" applyNumberFormat="1" applyFont="1" applyFill="1" applyBorder="1" applyAlignment="1" applyProtection="1">
      <alignment vertical="center" wrapText="1"/>
    </xf>
    <xf numFmtId="0" fontId="28" fillId="0" borderId="13" xfId="1" applyNumberFormat="1" applyFont="1" applyFill="1" applyBorder="1" applyAlignment="1" applyProtection="1">
      <alignment vertical="center" wrapText="1"/>
    </xf>
    <xf numFmtId="0" fontId="28" fillId="0" borderId="6" xfId="1" applyNumberFormat="1" applyFont="1" applyFill="1" applyBorder="1" applyAlignment="1" applyProtection="1">
      <alignment vertical="center" wrapText="1"/>
    </xf>
    <xf numFmtId="0" fontId="7" fillId="0" borderId="1" xfId="0" applyFont="1" applyBorder="1" applyAlignment="1">
      <alignment horizontal="left" vertical="center" wrapText="1"/>
    </xf>
    <xf numFmtId="15" fontId="5" fillId="3" borderId="1" xfId="0" applyNumberFormat="1" applyFont="1" applyFill="1" applyBorder="1" applyAlignment="1">
      <alignment horizontal="center" vertical="center"/>
    </xf>
    <xf numFmtId="0" fontId="5" fillId="0" borderId="12"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4" xfId="0" applyFont="1" applyFill="1" applyBorder="1" applyAlignment="1">
      <alignment horizontal="center" vertical="center"/>
    </xf>
    <xf numFmtId="0" fontId="5" fillId="0" borderId="5" xfId="0" applyFont="1" applyFill="1" applyBorder="1" applyAlignment="1">
      <alignment horizontal="left" vertical="center" indent="1"/>
    </xf>
    <xf numFmtId="0" fontId="5" fillId="0" borderId="13" xfId="0" applyFont="1" applyFill="1" applyBorder="1" applyAlignment="1">
      <alignment horizontal="left" vertical="center" indent="1"/>
    </xf>
    <xf numFmtId="0" fontId="5" fillId="0" borderId="6" xfId="0" applyFont="1" applyFill="1" applyBorder="1" applyAlignment="1">
      <alignment horizontal="left" vertical="center" indent="1"/>
    </xf>
    <xf numFmtId="0" fontId="5" fillId="0" borderId="5" xfId="0" applyFont="1" applyFill="1" applyBorder="1" applyAlignment="1">
      <alignment horizontal="left" vertical="center" wrapText="1" indent="1"/>
    </xf>
    <xf numFmtId="0" fontId="5" fillId="0" borderId="13" xfId="0" applyFont="1" applyFill="1" applyBorder="1" applyAlignment="1">
      <alignment horizontal="left" vertical="center" wrapText="1" indent="1"/>
    </xf>
    <xf numFmtId="0" fontId="5" fillId="0" borderId="6" xfId="0" applyFont="1" applyFill="1" applyBorder="1" applyAlignment="1">
      <alignment horizontal="left" vertical="center" wrapText="1" indent="1"/>
    </xf>
    <xf numFmtId="3" fontId="5" fillId="0" borderId="5" xfId="0" applyNumberFormat="1" applyFont="1" applyFill="1" applyBorder="1" applyAlignment="1">
      <alignment horizontal="left" vertical="center" indent="1"/>
    </xf>
    <xf numFmtId="3" fontId="5" fillId="0" borderId="6" xfId="0" applyNumberFormat="1" applyFont="1" applyFill="1" applyBorder="1" applyAlignment="1">
      <alignment horizontal="left" vertical="center" indent="1"/>
    </xf>
    <xf numFmtId="0" fontId="7" fillId="0" borderId="5" xfId="0" applyFont="1" applyFill="1" applyBorder="1" applyAlignment="1">
      <alignment horizontal="left" vertical="center"/>
    </xf>
    <xf numFmtId="0" fontId="7" fillId="0" borderId="6" xfId="0" applyFont="1" applyFill="1" applyBorder="1" applyAlignment="1">
      <alignment horizontal="left" vertical="center"/>
    </xf>
    <xf numFmtId="0" fontId="15" fillId="0" borderId="5"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6" xfId="0" applyFont="1" applyFill="1" applyBorder="1" applyAlignment="1">
      <alignment horizontal="center" vertical="center"/>
    </xf>
    <xf numFmtId="15" fontId="5" fillId="0" borderId="5" xfId="0" applyNumberFormat="1" applyFont="1" applyFill="1" applyBorder="1" applyAlignment="1">
      <alignment horizontal="center" vertical="center"/>
    </xf>
    <xf numFmtId="15" fontId="5" fillId="0" borderId="13" xfId="0" applyNumberFormat="1" applyFont="1" applyFill="1" applyBorder="1" applyAlignment="1">
      <alignment horizontal="center" vertical="center"/>
    </xf>
    <xf numFmtId="15" fontId="5" fillId="0" borderId="6" xfId="0" applyNumberFormat="1" applyFont="1" applyFill="1" applyBorder="1" applyAlignment="1">
      <alignment horizontal="center" vertical="center"/>
    </xf>
    <xf numFmtId="0" fontId="12" fillId="5" borderId="8" xfId="1" applyFont="1" applyFill="1" applyBorder="1" applyAlignment="1">
      <alignment horizontal="left" vertical="center"/>
    </xf>
    <xf numFmtId="0" fontId="12" fillId="5" borderId="0" xfId="1" applyFont="1" applyFill="1" applyBorder="1" applyAlignment="1">
      <alignment horizontal="left" vertical="center"/>
    </xf>
    <xf numFmtId="0" fontId="6" fillId="0" borderId="7" xfId="0" applyFont="1" applyFill="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6"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3" fillId="0" borderId="14" xfId="1" applyFont="1" applyBorder="1" applyAlignment="1">
      <alignment horizontal="center" vertical="center"/>
    </xf>
    <xf numFmtId="0" fontId="14" fillId="0" borderId="10" xfId="0" applyFont="1" applyBorder="1" applyAlignment="1">
      <alignment horizontal="left" vertical="center" wrapText="1" indent="1"/>
    </xf>
    <xf numFmtId="0" fontId="14" fillId="0" borderId="4" xfId="0" applyFont="1" applyBorder="1" applyAlignment="1">
      <alignment horizontal="left" vertical="center" wrapText="1" indent="1"/>
    </xf>
    <xf numFmtId="0" fontId="14" fillId="0" borderId="11" xfId="0" applyFont="1" applyBorder="1" applyAlignment="1">
      <alignment horizontal="left" vertical="center" wrapText="1" indent="1"/>
    </xf>
    <xf numFmtId="3" fontId="5" fillId="0" borderId="13" xfId="0" applyNumberFormat="1" applyFont="1" applyFill="1" applyBorder="1" applyAlignment="1">
      <alignment horizontal="left" vertical="center" indent="1"/>
    </xf>
    <xf numFmtId="1" fontId="5" fillId="0" borderId="5" xfId="0" applyNumberFormat="1" applyFont="1" applyFill="1" applyBorder="1" applyAlignment="1">
      <alignment horizontal="left" vertical="center" indent="1"/>
    </xf>
    <xf numFmtId="1" fontId="5" fillId="0" borderId="6" xfId="0" applyNumberFormat="1" applyFont="1" applyFill="1" applyBorder="1" applyAlignment="1">
      <alignment horizontal="left" vertical="center" indent="1"/>
    </xf>
    <xf numFmtId="15" fontId="17" fillId="0" borderId="1" xfId="0" applyNumberFormat="1" applyFont="1" applyFill="1" applyBorder="1" applyAlignment="1">
      <alignment horizontal="justify" vertical="center"/>
    </xf>
    <xf numFmtId="0" fontId="7" fillId="0" borderId="1" xfId="0" applyFont="1" applyFill="1" applyBorder="1" applyAlignment="1" applyProtection="1">
      <alignment horizontal="center" vertical="center" wrapText="1"/>
      <protection locked="0"/>
    </xf>
    <xf numFmtId="0" fontId="11" fillId="3" borderId="1" xfId="0" applyFont="1" applyFill="1" applyBorder="1" applyAlignment="1">
      <alignment horizontal="justify" vertical="center" wrapText="1"/>
    </xf>
    <xf numFmtId="0" fontId="7" fillId="3" borderId="1" xfId="0" applyFont="1" applyFill="1" applyBorder="1" applyAlignment="1">
      <alignment horizontal="center" vertical="center" wrapText="1"/>
    </xf>
    <xf numFmtId="164" fontId="16" fillId="3" borderId="1" xfId="0" applyNumberFormat="1" applyFont="1" applyFill="1" applyBorder="1" applyAlignment="1">
      <alignment horizontal="center" vertical="center"/>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5" xfId="0" applyFont="1" applyBorder="1" applyAlignment="1" applyProtection="1">
      <alignment horizontal="left" vertical="center" wrapText="1" indent="1"/>
      <protection locked="0"/>
    </xf>
    <xf numFmtId="0" fontId="2" fillId="0" borderId="13" xfId="0" applyFont="1" applyBorder="1" applyAlignment="1" applyProtection="1">
      <alignment horizontal="left" vertical="center" wrapText="1" indent="1"/>
      <protection locked="0"/>
    </xf>
    <xf numFmtId="0" fontId="2" fillId="0" borderId="6" xfId="0" applyFont="1" applyBorder="1" applyAlignment="1" applyProtection="1">
      <alignment horizontal="left" vertical="center" wrapText="1" indent="1"/>
      <protection locked="0"/>
    </xf>
    <xf numFmtId="15" fontId="8" fillId="0" borderId="5" xfId="0" applyNumberFormat="1" applyFont="1" applyFill="1" applyBorder="1" applyAlignment="1">
      <alignment horizontal="center" vertical="center"/>
    </xf>
    <xf numFmtId="15" fontId="8" fillId="0" borderId="6" xfId="0" applyNumberFormat="1" applyFont="1" applyFill="1" applyBorder="1" applyAlignment="1">
      <alignment horizontal="center" vertical="center"/>
    </xf>
    <xf numFmtId="0" fontId="7" fillId="4" borderId="5" xfId="0" applyFont="1" applyFill="1" applyBorder="1" applyAlignment="1">
      <alignment horizontal="center" vertical="center"/>
    </xf>
    <xf numFmtId="0" fontId="7" fillId="4" borderId="13" xfId="0" applyFont="1" applyFill="1" applyBorder="1" applyAlignment="1">
      <alignment horizontal="center" vertical="center"/>
    </xf>
    <xf numFmtId="0" fontId="7" fillId="4" borderId="6" xfId="0" applyFont="1" applyFill="1" applyBorder="1" applyAlignment="1">
      <alignment horizontal="center" vertical="center"/>
    </xf>
    <xf numFmtId="0" fontId="14" fillId="0" borderId="7" xfId="0" applyFont="1" applyBorder="1" applyAlignment="1">
      <alignment horizontal="center" vertical="center"/>
    </xf>
    <xf numFmtId="0" fontId="14" fillId="0" borderId="2" xfId="0" applyFont="1" applyBorder="1" applyAlignment="1">
      <alignment horizontal="center" vertical="center"/>
    </xf>
    <xf numFmtId="0" fontId="14" fillId="0" borderId="3" xfId="0" applyFont="1" applyBorder="1" applyAlignment="1">
      <alignment horizontal="center" vertical="center"/>
    </xf>
    <xf numFmtId="0" fontId="14" fillId="0" borderId="8" xfId="0" applyFont="1" applyBorder="1" applyAlignment="1">
      <alignment horizontal="center" vertical="center"/>
    </xf>
    <xf numFmtId="0" fontId="14" fillId="0" borderId="0" xfId="0" applyFont="1" applyBorder="1" applyAlignment="1">
      <alignment horizontal="center" vertical="center"/>
    </xf>
    <xf numFmtId="0" fontId="14" fillId="0" borderId="9" xfId="0" applyFont="1" applyBorder="1" applyAlignment="1">
      <alignment horizontal="center" vertical="center"/>
    </xf>
    <xf numFmtId="0" fontId="14" fillId="0" borderId="10" xfId="0" applyFont="1" applyBorder="1" applyAlignment="1">
      <alignment horizontal="center" vertical="center"/>
    </xf>
    <xf numFmtId="0" fontId="14" fillId="0" borderId="4" xfId="0" applyFont="1" applyBorder="1" applyAlignment="1">
      <alignment horizontal="center" vertical="center"/>
    </xf>
    <xf numFmtId="0" fontId="14" fillId="0" borderId="11" xfId="0" applyFont="1" applyBorder="1" applyAlignment="1">
      <alignment horizontal="center" vertical="center"/>
    </xf>
    <xf numFmtId="0" fontId="6" fillId="0" borderId="5"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5" fillId="0" borderId="7" xfId="0" applyFont="1" applyFill="1" applyBorder="1" applyAlignment="1">
      <alignment horizontal="left" vertical="center" indent="1"/>
    </xf>
    <xf numFmtId="0" fontId="15" fillId="0" borderId="2" xfId="0" applyFont="1" applyFill="1" applyBorder="1" applyAlignment="1">
      <alignment horizontal="left" vertical="center" indent="1"/>
    </xf>
    <xf numFmtId="0" fontId="15" fillId="0" borderId="3" xfId="0" applyFont="1" applyFill="1" applyBorder="1" applyAlignment="1">
      <alignment horizontal="left" vertical="center" indent="1"/>
    </xf>
    <xf numFmtId="0" fontId="15" fillId="0" borderId="8" xfId="0" applyFont="1" applyFill="1" applyBorder="1" applyAlignment="1">
      <alignment horizontal="left" vertical="center" indent="1"/>
    </xf>
    <xf numFmtId="0" fontId="15" fillId="0" borderId="0" xfId="0" applyFont="1" applyFill="1" applyBorder="1" applyAlignment="1">
      <alignment horizontal="left" vertical="center" indent="1"/>
    </xf>
    <xf numFmtId="0" fontId="15" fillId="0" borderId="9" xfId="0" applyFont="1" applyFill="1" applyBorder="1" applyAlignment="1">
      <alignment horizontal="left" vertical="center" indent="1"/>
    </xf>
    <xf numFmtId="0" fontId="15" fillId="0" borderId="10" xfId="0" applyFont="1" applyFill="1" applyBorder="1" applyAlignment="1">
      <alignment horizontal="left" vertical="center" indent="1"/>
    </xf>
    <xf numFmtId="0" fontId="15" fillId="0" borderId="4" xfId="0" applyFont="1" applyFill="1" applyBorder="1" applyAlignment="1">
      <alignment horizontal="left" vertical="center" indent="1"/>
    </xf>
    <xf numFmtId="0" fontId="15" fillId="0" borderId="11" xfId="0" applyFont="1" applyFill="1" applyBorder="1" applyAlignment="1">
      <alignment horizontal="left" vertical="center" indent="1"/>
    </xf>
    <xf numFmtId="0" fontId="28" fillId="0" borderId="1" xfId="0" applyFont="1" applyBorder="1" applyAlignment="1">
      <alignment horizontal="center" vertical="center" wrapText="1"/>
    </xf>
    <xf numFmtId="14" fontId="28" fillId="0" borderId="5" xfId="4" applyNumberFormat="1" applyFont="1" applyFill="1" applyBorder="1" applyAlignment="1">
      <alignment horizontal="center" vertical="center"/>
    </xf>
    <xf numFmtId="0" fontId="28" fillId="0" borderId="13" xfId="4" applyFont="1" applyFill="1" applyBorder="1" applyAlignment="1">
      <alignment horizontal="center" vertical="center"/>
    </xf>
    <xf numFmtId="0" fontId="28" fillId="0" borderId="6" xfId="4" applyFont="1" applyFill="1" applyBorder="1" applyAlignment="1">
      <alignment horizontal="center" vertical="center"/>
    </xf>
    <xf numFmtId="14" fontId="28" fillId="0" borderId="1" xfId="4" applyNumberFormat="1" applyFont="1" applyFill="1" applyBorder="1" applyAlignment="1">
      <alignment horizontal="center" vertical="center"/>
    </xf>
    <xf numFmtId="0" fontId="28" fillId="0" borderId="1" xfId="4" applyFont="1" applyFill="1" applyBorder="1" applyAlignment="1">
      <alignment horizontal="center" vertical="center"/>
    </xf>
  </cellXfs>
  <cellStyles count="5">
    <cellStyle name="Millares" xfId="2" builtinId="3"/>
    <cellStyle name="Moneda" xfId="3" builtinId="4"/>
    <cellStyle name="Normal" xfId="0" builtinId="0"/>
    <cellStyle name="Normal 2" xfId="1" xr:uid="{00000000-0005-0000-0000-000003000000}"/>
    <cellStyle name="Normal 4 2" xfId="4" xr:uid="{00000000-0005-0000-0000-000004000000}"/>
  </cellStyles>
  <dxfs count="0"/>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4</xdr:col>
      <xdr:colOff>314326</xdr:colOff>
      <xdr:row>4</xdr:row>
      <xdr:rowOff>28575</xdr:rowOff>
    </xdr:from>
    <xdr:to>
      <xdr:col>4</xdr:col>
      <xdr:colOff>561976</xdr:colOff>
      <xdr:row>4</xdr:row>
      <xdr:rowOff>209550</xdr:rowOff>
    </xdr:to>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3105151" y="1362075"/>
          <a:ext cx="247650"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900">
              <a:solidFill>
                <a:sysClr val="windowText" lastClr="000000"/>
              </a:solidFill>
              <a:latin typeface="Arial" panose="020B0604020202020204" pitchFamily="34" charset="0"/>
              <a:cs typeface="Arial" panose="020B0604020202020204" pitchFamily="34" charset="0"/>
            </a:rPr>
            <a:t>1</a:t>
          </a:r>
        </a:p>
      </xdr:txBody>
    </xdr:sp>
    <xdr:clientData/>
  </xdr:twoCellAnchor>
  <xdr:twoCellAnchor>
    <xdr:from>
      <xdr:col>4</xdr:col>
      <xdr:colOff>314326</xdr:colOff>
      <xdr:row>8</xdr:row>
      <xdr:rowOff>28575</xdr:rowOff>
    </xdr:from>
    <xdr:to>
      <xdr:col>4</xdr:col>
      <xdr:colOff>561976</xdr:colOff>
      <xdr:row>8</xdr:row>
      <xdr:rowOff>228600</xdr:rowOff>
    </xdr:to>
    <xdr:sp macro="" textlink="">
      <xdr:nvSpPr>
        <xdr:cNvPr id="12" name="CuadroTexto 11">
          <a:extLst>
            <a:ext uri="{FF2B5EF4-FFF2-40B4-BE49-F238E27FC236}">
              <a16:creationId xmlns:a16="http://schemas.microsoft.com/office/drawing/2014/main" id="{00000000-0008-0000-0000-00000C000000}"/>
            </a:ext>
          </a:extLst>
        </xdr:cNvPr>
        <xdr:cNvSpPr txBox="1"/>
      </xdr:nvSpPr>
      <xdr:spPr>
        <a:xfrm>
          <a:off x="3105151" y="2943225"/>
          <a:ext cx="247650" cy="200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900">
              <a:solidFill>
                <a:sysClr val="windowText" lastClr="000000"/>
              </a:solidFill>
              <a:latin typeface="Arial" panose="020B0604020202020204" pitchFamily="34" charset="0"/>
              <a:cs typeface="Arial" panose="020B0604020202020204" pitchFamily="34" charset="0"/>
            </a:rPr>
            <a:t>2</a:t>
          </a:r>
        </a:p>
      </xdr:txBody>
    </xdr:sp>
    <xdr:clientData/>
  </xdr:twoCellAnchor>
  <xdr:twoCellAnchor>
    <xdr:from>
      <xdr:col>4</xdr:col>
      <xdr:colOff>323850</xdr:colOff>
      <xdr:row>17</xdr:row>
      <xdr:rowOff>38100</xdr:rowOff>
    </xdr:from>
    <xdr:to>
      <xdr:col>4</xdr:col>
      <xdr:colOff>581025</xdr:colOff>
      <xdr:row>17</xdr:row>
      <xdr:rowOff>219075</xdr:rowOff>
    </xdr:to>
    <xdr:sp macro="" textlink="">
      <xdr:nvSpPr>
        <xdr:cNvPr id="13" name="CuadroTexto 12">
          <a:extLst>
            <a:ext uri="{FF2B5EF4-FFF2-40B4-BE49-F238E27FC236}">
              <a16:creationId xmlns:a16="http://schemas.microsoft.com/office/drawing/2014/main" id="{00000000-0008-0000-0000-00000D000000}"/>
            </a:ext>
          </a:extLst>
        </xdr:cNvPr>
        <xdr:cNvSpPr txBox="1"/>
      </xdr:nvSpPr>
      <xdr:spPr>
        <a:xfrm>
          <a:off x="3114675" y="5619750"/>
          <a:ext cx="257175"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900">
              <a:solidFill>
                <a:sysClr val="windowText" lastClr="000000"/>
              </a:solidFill>
              <a:latin typeface="Arial" panose="020B0604020202020204" pitchFamily="34" charset="0"/>
              <a:cs typeface="Arial" panose="020B0604020202020204" pitchFamily="34" charset="0"/>
            </a:rPr>
            <a:t>3</a:t>
          </a:r>
        </a:p>
      </xdr:txBody>
    </xdr:sp>
    <xdr:clientData/>
  </xdr:twoCellAnchor>
  <xdr:twoCellAnchor>
    <xdr:from>
      <xdr:col>5</xdr:col>
      <xdr:colOff>266700</xdr:colOff>
      <xdr:row>24</xdr:row>
      <xdr:rowOff>28575</xdr:rowOff>
    </xdr:from>
    <xdr:to>
      <xdr:col>5</xdr:col>
      <xdr:colOff>523875</xdr:colOff>
      <xdr:row>24</xdr:row>
      <xdr:rowOff>209550</xdr:rowOff>
    </xdr:to>
    <xdr:sp macro="" textlink="">
      <xdr:nvSpPr>
        <xdr:cNvPr id="14" name="CuadroTexto 13">
          <a:extLst>
            <a:ext uri="{FF2B5EF4-FFF2-40B4-BE49-F238E27FC236}">
              <a16:creationId xmlns:a16="http://schemas.microsoft.com/office/drawing/2014/main" id="{00000000-0008-0000-0000-00000E000000}"/>
            </a:ext>
          </a:extLst>
        </xdr:cNvPr>
        <xdr:cNvSpPr txBox="1"/>
      </xdr:nvSpPr>
      <xdr:spPr>
        <a:xfrm>
          <a:off x="3695700" y="6981825"/>
          <a:ext cx="257175"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900">
              <a:solidFill>
                <a:sysClr val="windowText" lastClr="000000"/>
              </a:solidFill>
              <a:latin typeface="Arial" panose="020B0604020202020204" pitchFamily="34" charset="0"/>
              <a:cs typeface="Arial" panose="020B0604020202020204" pitchFamily="34" charset="0"/>
            </a:rPr>
            <a:t>4</a:t>
          </a:r>
        </a:p>
      </xdr:txBody>
    </xdr:sp>
    <xdr:clientData/>
  </xdr:twoCellAnchor>
  <xdr:twoCellAnchor>
    <xdr:from>
      <xdr:col>1</xdr:col>
      <xdr:colOff>0</xdr:colOff>
      <xdr:row>42</xdr:row>
      <xdr:rowOff>0</xdr:rowOff>
    </xdr:from>
    <xdr:to>
      <xdr:col>1</xdr:col>
      <xdr:colOff>257175</xdr:colOff>
      <xdr:row>42</xdr:row>
      <xdr:rowOff>180975</xdr:rowOff>
    </xdr:to>
    <xdr:sp macro="" textlink="">
      <xdr:nvSpPr>
        <xdr:cNvPr id="15" name="CuadroTexto 14">
          <a:extLst>
            <a:ext uri="{FF2B5EF4-FFF2-40B4-BE49-F238E27FC236}">
              <a16:creationId xmlns:a16="http://schemas.microsoft.com/office/drawing/2014/main" id="{00000000-0008-0000-0000-00000F000000}"/>
            </a:ext>
          </a:extLst>
        </xdr:cNvPr>
        <xdr:cNvSpPr txBox="1"/>
      </xdr:nvSpPr>
      <xdr:spPr>
        <a:xfrm>
          <a:off x="114300" y="11677650"/>
          <a:ext cx="257175"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900">
              <a:solidFill>
                <a:sysClr val="windowText" lastClr="000000"/>
              </a:solidFill>
              <a:latin typeface="Arial" panose="020B0604020202020204" pitchFamily="34" charset="0"/>
              <a:cs typeface="Arial" panose="020B0604020202020204" pitchFamily="34" charset="0"/>
            </a:rPr>
            <a:t>6</a:t>
          </a:r>
        </a:p>
      </xdr:txBody>
    </xdr:sp>
    <xdr:clientData/>
  </xdr:twoCellAnchor>
  <xdr:twoCellAnchor>
    <xdr:from>
      <xdr:col>1</xdr:col>
      <xdr:colOff>38100</xdr:colOff>
      <xdr:row>38</xdr:row>
      <xdr:rowOff>0</xdr:rowOff>
    </xdr:from>
    <xdr:to>
      <xdr:col>1</xdr:col>
      <xdr:colOff>295275</xdr:colOff>
      <xdr:row>39</xdr:row>
      <xdr:rowOff>57150</xdr:rowOff>
    </xdr:to>
    <xdr:sp macro="" textlink="">
      <xdr:nvSpPr>
        <xdr:cNvPr id="9" name="CuadroTexto 8">
          <a:extLst>
            <a:ext uri="{FF2B5EF4-FFF2-40B4-BE49-F238E27FC236}">
              <a16:creationId xmlns:a16="http://schemas.microsoft.com/office/drawing/2014/main" id="{00000000-0008-0000-0000-000009000000}"/>
            </a:ext>
          </a:extLst>
        </xdr:cNvPr>
        <xdr:cNvSpPr txBox="1"/>
      </xdr:nvSpPr>
      <xdr:spPr>
        <a:xfrm>
          <a:off x="152400" y="10791825"/>
          <a:ext cx="257175" cy="1809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CO" sz="900">
              <a:solidFill>
                <a:sysClr val="windowText" lastClr="000000"/>
              </a:solidFill>
              <a:latin typeface="Arial" panose="020B0604020202020204" pitchFamily="34" charset="0"/>
              <a:cs typeface="Arial" panose="020B0604020202020204" pitchFamily="34" charset="0"/>
            </a:rPr>
            <a:t>5</a:t>
          </a:r>
        </a:p>
      </xdr:txBody>
    </xdr:sp>
    <xdr:clientData/>
  </xdr:twoCellAnchor>
  <xdr:twoCellAnchor>
    <xdr:from>
      <xdr:col>9</xdr:col>
      <xdr:colOff>1078852</xdr:colOff>
      <xdr:row>14</xdr:row>
      <xdr:rowOff>165230</xdr:rowOff>
    </xdr:from>
    <xdr:to>
      <xdr:col>10</xdr:col>
      <xdr:colOff>165229</xdr:colOff>
      <xdr:row>14</xdr:row>
      <xdr:rowOff>301301</xdr:rowOff>
    </xdr:to>
    <xdr:sp macro="" textlink="">
      <xdr:nvSpPr>
        <xdr:cNvPr id="4" name="Flecha izquierda 3">
          <a:extLst>
            <a:ext uri="{FF2B5EF4-FFF2-40B4-BE49-F238E27FC236}">
              <a16:creationId xmlns:a16="http://schemas.microsoft.com/office/drawing/2014/main" id="{00000000-0008-0000-0000-000004000000}"/>
            </a:ext>
          </a:extLst>
        </xdr:cNvPr>
        <xdr:cNvSpPr/>
      </xdr:nvSpPr>
      <xdr:spPr>
        <a:xfrm>
          <a:off x="8154566" y="5510893"/>
          <a:ext cx="252704" cy="136071"/>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 sz="1100"/>
        </a:p>
      </xdr:txBody>
    </xdr:sp>
    <xdr:clientData/>
  </xdr:twoCellAnchor>
  <xdr:twoCellAnchor>
    <xdr:from>
      <xdr:col>1</xdr:col>
      <xdr:colOff>341772</xdr:colOff>
      <xdr:row>0</xdr:row>
      <xdr:rowOff>124543</xdr:rowOff>
    </xdr:from>
    <xdr:to>
      <xdr:col>2</xdr:col>
      <xdr:colOff>471128</xdr:colOff>
      <xdr:row>1</xdr:row>
      <xdr:rowOff>238844</xdr:rowOff>
    </xdr:to>
    <xdr:pic>
      <xdr:nvPicPr>
        <xdr:cNvPr id="11" name="image2.png">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085" t="10287" r="75107" b="78383"/>
        <a:stretch>
          <a:fillRect/>
        </a:stretch>
      </xdr:blipFill>
      <xdr:spPr bwMode="auto">
        <a:xfrm>
          <a:off x="589422" y="124543"/>
          <a:ext cx="1434281" cy="5334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194597</xdr:colOff>
      <xdr:row>1</xdr:row>
      <xdr:rowOff>284316</xdr:rowOff>
    </xdr:from>
    <xdr:to>
      <xdr:col>2</xdr:col>
      <xdr:colOff>768144</xdr:colOff>
      <xdr:row>2</xdr:row>
      <xdr:rowOff>350991</xdr:rowOff>
    </xdr:to>
    <xdr:pic>
      <xdr:nvPicPr>
        <xdr:cNvPr id="16" name="Imagen 15">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25990" t="11852" r="59879" b="80856"/>
        <a:stretch>
          <a:fillRect/>
        </a:stretch>
      </xdr:blipFill>
      <xdr:spPr bwMode="auto">
        <a:xfrm>
          <a:off x="442247" y="703416"/>
          <a:ext cx="1878472" cy="4381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200023</xdr:colOff>
      <xdr:row>1</xdr:row>
      <xdr:rowOff>189934</xdr:rowOff>
    </xdr:from>
    <xdr:to>
      <xdr:col>1</xdr:col>
      <xdr:colOff>1047750</xdr:colOff>
      <xdr:row>3</xdr:row>
      <xdr:rowOff>161927</xdr:rowOff>
    </xdr:to>
    <xdr:pic>
      <xdr:nvPicPr>
        <xdr:cNvPr id="14" name="0 Imagen" descr="Logo IETS V02 simbolo.png">
          <a:extLst>
            <a:ext uri="{FF2B5EF4-FFF2-40B4-BE49-F238E27FC236}">
              <a16:creationId xmlns:a16="http://schemas.microsoft.com/office/drawing/2014/main" id="{00000000-0008-0000-0300-00000E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323" y="380434"/>
          <a:ext cx="847727" cy="8578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ria.beltran/Dropbox/CONTROL%20VIAJES%202015/MANUAL%20ANTICIPO%20GASTOS%20DE%20VIAJE/Tarifas%20Viatico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UEVA 2018"/>
      <sheetName val="TOTAL NAL"/>
      <sheetName val="TOTAL INTERN."/>
      <sheetName val="HOTELES NAL"/>
      <sheetName val="HOTELES INTERN."/>
      <sheetName val="Hoja2"/>
      <sheetName val="Hoja3"/>
      <sheetName val="Hoja4"/>
    </sheetNames>
    <sheetDataSet>
      <sheetData sheetId="0"/>
      <sheetData sheetId="1"/>
      <sheetData sheetId="2"/>
      <sheetData sheetId="3">
        <row r="6">
          <cell r="I6">
            <v>370000</v>
          </cell>
        </row>
        <row r="7">
          <cell r="I7">
            <v>353000</v>
          </cell>
        </row>
        <row r="8">
          <cell r="I8">
            <v>296000</v>
          </cell>
        </row>
        <row r="9">
          <cell r="I9">
            <v>263000</v>
          </cell>
        </row>
        <row r="10">
          <cell r="I10">
            <v>244000</v>
          </cell>
        </row>
        <row r="11">
          <cell r="I11">
            <v>231000</v>
          </cell>
        </row>
        <row r="12">
          <cell r="I12">
            <v>231000</v>
          </cell>
        </row>
        <row r="13">
          <cell r="I13">
            <v>229000</v>
          </cell>
        </row>
        <row r="14">
          <cell r="I14">
            <v>216000</v>
          </cell>
        </row>
        <row r="15">
          <cell r="I15">
            <v>212000</v>
          </cell>
        </row>
        <row r="16">
          <cell r="I16">
            <v>212000</v>
          </cell>
        </row>
        <row r="17">
          <cell r="I17">
            <v>204000</v>
          </cell>
        </row>
        <row r="18">
          <cell r="I18">
            <v>194000</v>
          </cell>
        </row>
        <row r="19">
          <cell r="I19">
            <v>186000</v>
          </cell>
        </row>
        <row r="20">
          <cell r="I20">
            <v>182000</v>
          </cell>
        </row>
        <row r="21">
          <cell r="I21">
            <v>181000</v>
          </cell>
        </row>
        <row r="22">
          <cell r="I22">
            <v>180000</v>
          </cell>
        </row>
        <row r="23">
          <cell r="I23">
            <v>179000</v>
          </cell>
        </row>
        <row r="24">
          <cell r="I24">
            <v>171000</v>
          </cell>
        </row>
        <row r="25">
          <cell r="I25">
            <v>169000</v>
          </cell>
        </row>
        <row r="26">
          <cell r="I26">
            <v>165000</v>
          </cell>
        </row>
        <row r="27">
          <cell r="I27">
            <v>161000</v>
          </cell>
        </row>
        <row r="28">
          <cell r="I28">
            <v>152000</v>
          </cell>
        </row>
        <row r="29">
          <cell r="I29">
            <v>151000</v>
          </cell>
        </row>
        <row r="30">
          <cell r="I30">
            <v>150000</v>
          </cell>
        </row>
      </sheetData>
      <sheetData sheetId="4"/>
      <sheetData sheetId="5" refreshError="1"/>
      <sheetData sheetId="6" refreshError="1"/>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67"/>
  <sheetViews>
    <sheetView tabSelected="1" topLeftCell="A52" zoomScale="98" zoomScaleNormal="98" workbookViewId="0">
      <selection activeCell="A47" sqref="A47:XFD58"/>
    </sheetView>
  </sheetViews>
  <sheetFormatPr baseColWidth="10" defaultRowHeight="12" x14ac:dyDescent="0.25"/>
  <cols>
    <col min="1" max="1" width="1.7109375" style="41" customWidth="1" collapsed="1"/>
    <col min="2" max="2" width="17.5703125" style="41" customWidth="1" collapsed="1"/>
    <col min="3" max="3" width="14.28515625" style="41" customWidth="1" collapsed="1"/>
    <col min="4" max="4" width="13.85546875" style="41" customWidth="1" collapsed="1"/>
    <col min="5" max="5" width="12" style="41" customWidth="1" collapsed="1"/>
    <col min="6" max="6" width="10.28515625" style="41" customWidth="1" collapsed="1"/>
    <col min="7" max="7" width="14.7109375" style="41" customWidth="1" collapsed="1"/>
    <col min="8" max="8" width="10.85546875" style="41" customWidth="1" collapsed="1"/>
    <col min="9" max="9" width="11.7109375" style="41" customWidth="1" collapsed="1"/>
    <col min="10" max="10" width="17.42578125" style="41" customWidth="1" collapsed="1"/>
    <col min="11" max="12" width="10.5703125" style="41" customWidth="1" collapsed="1"/>
    <col min="13" max="19" width="11.42578125" style="39" collapsed="1"/>
    <col min="20" max="22" width="11.42578125" style="40" collapsed="1"/>
    <col min="23" max="16384" width="11.42578125" style="41" collapsed="1"/>
  </cols>
  <sheetData>
    <row r="1" spans="2:22" s="77" customFormat="1" ht="33" customHeight="1" x14ac:dyDescent="0.2">
      <c r="B1" s="100"/>
      <c r="C1" s="100"/>
      <c r="D1" s="101" t="s">
        <v>147</v>
      </c>
      <c r="E1" s="101"/>
      <c r="F1" s="101"/>
      <c r="G1" s="101"/>
      <c r="H1" s="101"/>
      <c r="I1" s="101"/>
      <c r="J1" s="101"/>
      <c r="K1" s="102" t="s">
        <v>167</v>
      </c>
      <c r="L1" s="102"/>
    </row>
    <row r="2" spans="2:22" s="77" customFormat="1" ht="29.25" customHeight="1" x14ac:dyDescent="0.2">
      <c r="B2" s="100"/>
      <c r="C2" s="100"/>
      <c r="D2" s="101" t="s">
        <v>148</v>
      </c>
      <c r="E2" s="101"/>
      <c r="F2" s="101"/>
      <c r="G2" s="101"/>
      <c r="H2" s="101"/>
      <c r="I2" s="101"/>
      <c r="J2" s="101"/>
      <c r="K2" s="102" t="s">
        <v>149</v>
      </c>
      <c r="L2" s="102"/>
    </row>
    <row r="3" spans="2:22" s="77" customFormat="1" ht="42.75" customHeight="1" x14ac:dyDescent="0.2">
      <c r="B3" s="100"/>
      <c r="C3" s="100"/>
      <c r="D3" s="101" t="s">
        <v>150</v>
      </c>
      <c r="E3" s="101"/>
      <c r="F3" s="101"/>
      <c r="G3" s="101"/>
      <c r="H3" s="101"/>
      <c r="I3" s="101"/>
      <c r="J3" s="101"/>
      <c r="K3" s="235" t="s">
        <v>175</v>
      </c>
      <c r="L3" s="235"/>
    </row>
    <row r="5" spans="2:22" ht="19.5" customHeight="1" x14ac:dyDescent="0.25">
      <c r="B5" s="118" t="s">
        <v>0</v>
      </c>
      <c r="C5" s="118"/>
      <c r="D5" s="118"/>
      <c r="E5" s="118"/>
      <c r="F5" s="118"/>
      <c r="G5" s="118"/>
      <c r="H5" s="118"/>
      <c r="I5" s="118"/>
      <c r="J5" s="118"/>
      <c r="K5" s="118"/>
      <c r="L5" s="118"/>
    </row>
    <row r="6" spans="2:22" ht="45" customHeight="1" x14ac:dyDescent="0.25">
      <c r="B6" s="42" t="s">
        <v>11</v>
      </c>
      <c r="C6" s="106"/>
      <c r="D6" s="106"/>
      <c r="E6" s="106"/>
      <c r="F6" s="106"/>
      <c r="G6" s="42" t="s">
        <v>1</v>
      </c>
      <c r="H6" s="107"/>
      <c r="I6" s="107"/>
      <c r="J6" s="42" t="s">
        <v>13</v>
      </c>
      <c r="K6" s="108"/>
      <c r="L6" s="108"/>
      <c r="M6" s="43"/>
    </row>
    <row r="7" spans="2:22" ht="30.75" customHeight="1" x14ac:dyDescent="0.25">
      <c r="B7" s="44" t="s">
        <v>2</v>
      </c>
      <c r="C7" s="124"/>
      <c r="D7" s="124"/>
      <c r="E7" s="124"/>
      <c r="F7" s="124"/>
      <c r="G7" s="44" t="s">
        <v>3</v>
      </c>
      <c r="H7" s="106"/>
      <c r="I7" s="106"/>
      <c r="J7" s="42" t="s">
        <v>116</v>
      </c>
      <c r="K7" s="121">
        <f>+E11+5</f>
        <v>5</v>
      </c>
      <c r="L7" s="121"/>
    </row>
    <row r="8" spans="2:22" ht="44.25" customHeight="1" x14ac:dyDescent="0.25">
      <c r="B8" s="42" t="s">
        <v>168</v>
      </c>
      <c r="C8" s="125"/>
      <c r="D8" s="125"/>
      <c r="E8" s="125"/>
      <c r="F8" s="125"/>
      <c r="G8" s="44" t="s">
        <v>21</v>
      </c>
      <c r="H8" s="107"/>
      <c r="I8" s="107"/>
      <c r="J8" s="42" t="s">
        <v>20</v>
      </c>
      <c r="K8" s="107"/>
      <c r="L8" s="107"/>
    </row>
    <row r="9" spans="2:22" ht="21" customHeight="1" x14ac:dyDescent="0.25">
      <c r="B9" s="118" t="s">
        <v>125</v>
      </c>
      <c r="C9" s="118"/>
      <c r="D9" s="118"/>
      <c r="E9" s="118"/>
      <c r="F9" s="118"/>
      <c r="G9" s="118"/>
      <c r="H9" s="118"/>
      <c r="I9" s="118"/>
      <c r="J9" s="118"/>
      <c r="K9" s="118"/>
      <c r="L9" s="118"/>
    </row>
    <row r="10" spans="2:22" s="47" customFormat="1" ht="35.25" customHeight="1" x14ac:dyDescent="0.25">
      <c r="B10" s="42" t="s">
        <v>123</v>
      </c>
      <c r="C10" s="123"/>
      <c r="D10" s="123"/>
      <c r="E10" s="123"/>
      <c r="F10" s="123"/>
      <c r="G10" s="42" t="s">
        <v>31</v>
      </c>
      <c r="H10" s="106"/>
      <c r="I10" s="106"/>
      <c r="J10" s="106"/>
      <c r="K10" s="106"/>
      <c r="L10" s="106"/>
      <c r="M10" s="45"/>
      <c r="N10" s="45"/>
      <c r="O10" s="45"/>
      <c r="P10" s="45"/>
      <c r="Q10" s="45"/>
      <c r="R10" s="45"/>
      <c r="S10" s="45"/>
      <c r="T10" s="46" t="s">
        <v>120</v>
      </c>
      <c r="U10" s="46"/>
      <c r="V10" s="46" t="s">
        <v>140</v>
      </c>
    </row>
    <row r="11" spans="2:22" s="47" customFormat="1" ht="34.5" customHeight="1" x14ac:dyDescent="0.25">
      <c r="B11" s="119" t="s">
        <v>117</v>
      </c>
      <c r="C11" s="120"/>
      <c r="D11" s="119" t="s">
        <v>41</v>
      </c>
      <c r="E11" s="120"/>
      <c r="F11" s="119" t="s">
        <v>15</v>
      </c>
      <c r="G11" s="144" t="s">
        <v>120</v>
      </c>
      <c r="H11" s="144"/>
      <c r="I11" s="122" t="s">
        <v>133</v>
      </c>
      <c r="J11" s="122"/>
      <c r="K11" s="48" t="s">
        <v>112</v>
      </c>
      <c r="L11" s="48" t="s">
        <v>113</v>
      </c>
      <c r="M11" s="45"/>
      <c r="N11" s="45"/>
      <c r="O11" s="45"/>
      <c r="P11" s="45"/>
      <c r="Q11" s="45"/>
      <c r="R11" s="45"/>
      <c r="S11" s="45"/>
      <c r="T11" s="46" t="s">
        <v>121</v>
      </c>
      <c r="U11" s="46"/>
      <c r="V11" s="46" t="s">
        <v>141</v>
      </c>
    </row>
    <row r="12" spans="2:22" ht="31.5" customHeight="1" x14ac:dyDescent="0.25">
      <c r="B12" s="119"/>
      <c r="C12" s="120"/>
      <c r="D12" s="119"/>
      <c r="E12" s="120"/>
      <c r="F12" s="119"/>
      <c r="G12" s="144"/>
      <c r="H12" s="144"/>
      <c r="I12" s="122"/>
      <c r="J12" s="122"/>
      <c r="K12" s="49"/>
      <c r="L12" s="50"/>
      <c r="T12" s="46" t="s">
        <v>146</v>
      </c>
    </row>
    <row r="13" spans="2:22" ht="10.5" customHeight="1" x14ac:dyDescent="0.25">
      <c r="E13" s="136" t="s">
        <v>114</v>
      </c>
      <c r="F13" s="137"/>
      <c r="G13" s="145">
        <f>K38</f>
        <v>0</v>
      </c>
      <c r="H13" s="146"/>
      <c r="I13" s="126" t="s">
        <v>115</v>
      </c>
      <c r="J13" s="151"/>
      <c r="K13" s="124" t="s">
        <v>144</v>
      </c>
      <c r="L13" s="124"/>
      <c r="T13" s="40" t="s">
        <v>122</v>
      </c>
      <c r="V13" s="40" t="s">
        <v>142</v>
      </c>
    </row>
    <row r="14" spans="2:22" ht="10.5" customHeight="1" x14ac:dyDescent="0.25">
      <c r="E14" s="138"/>
      <c r="F14" s="139"/>
      <c r="G14" s="147"/>
      <c r="H14" s="148"/>
      <c r="I14" s="126"/>
      <c r="J14" s="151"/>
      <c r="K14" s="124"/>
      <c r="L14" s="124"/>
    </row>
    <row r="15" spans="2:22" ht="25.5" customHeight="1" x14ac:dyDescent="0.25">
      <c r="E15" s="140"/>
      <c r="F15" s="141"/>
      <c r="G15" s="149"/>
      <c r="H15" s="150"/>
      <c r="I15" s="126"/>
      <c r="J15" s="151"/>
      <c r="K15" s="124"/>
      <c r="L15" s="124"/>
    </row>
    <row r="16" spans="2:22" ht="45.75" customHeight="1" x14ac:dyDescent="0.25">
      <c r="B16" s="51" t="s">
        <v>44</v>
      </c>
      <c r="C16" s="127"/>
      <c r="D16" s="127"/>
      <c r="E16" s="127"/>
      <c r="F16" s="127"/>
      <c r="G16" s="127"/>
      <c r="H16" s="127"/>
      <c r="I16" s="126" t="s">
        <v>46</v>
      </c>
      <c r="J16" s="126"/>
      <c r="K16" s="110"/>
      <c r="L16" s="110"/>
    </row>
    <row r="17" spans="2:22" ht="12.75" customHeight="1" x14ac:dyDescent="0.25"/>
    <row r="18" spans="2:22" ht="24" customHeight="1" x14ac:dyDescent="0.25">
      <c r="B18" s="111" t="s">
        <v>126</v>
      </c>
      <c r="C18" s="111"/>
      <c r="D18" s="111"/>
      <c r="E18" s="111"/>
      <c r="F18" s="111"/>
      <c r="G18" s="111"/>
      <c r="H18" s="111"/>
      <c r="I18" s="111"/>
      <c r="J18" s="111"/>
      <c r="K18" s="111"/>
      <c r="L18" s="111"/>
    </row>
    <row r="19" spans="2:22" ht="11.25" customHeight="1" x14ac:dyDescent="0.25"/>
    <row r="20" spans="2:22" ht="16.5" customHeight="1" x14ac:dyDescent="0.25">
      <c r="B20" s="112"/>
      <c r="C20" s="112"/>
      <c r="D20" s="112"/>
      <c r="E20" s="112"/>
      <c r="F20" s="112"/>
      <c r="G20" s="112"/>
      <c r="H20" s="112"/>
      <c r="I20" s="112"/>
      <c r="J20" s="112"/>
      <c r="K20" s="112"/>
      <c r="L20" s="112"/>
    </row>
    <row r="21" spans="2:22" ht="16.5" customHeight="1" x14ac:dyDescent="0.25">
      <c r="B21" s="112"/>
      <c r="C21" s="112"/>
      <c r="D21" s="112"/>
      <c r="E21" s="112"/>
      <c r="F21" s="112"/>
      <c r="G21" s="112"/>
      <c r="H21" s="112"/>
      <c r="I21" s="112"/>
      <c r="J21" s="112"/>
      <c r="K21" s="112"/>
      <c r="L21" s="112"/>
    </row>
    <row r="22" spans="2:22" ht="16.5" customHeight="1" x14ac:dyDescent="0.25">
      <c r="B22" s="112"/>
      <c r="C22" s="112"/>
      <c r="D22" s="112"/>
      <c r="E22" s="112"/>
      <c r="F22" s="112"/>
      <c r="G22" s="112"/>
      <c r="H22" s="112"/>
      <c r="I22" s="112"/>
      <c r="J22" s="112"/>
      <c r="K22" s="112"/>
      <c r="L22" s="112"/>
    </row>
    <row r="23" spans="2:22" ht="16.5" customHeight="1" x14ac:dyDescent="0.25">
      <c r="B23" s="112"/>
      <c r="C23" s="112"/>
      <c r="D23" s="112"/>
      <c r="E23" s="112"/>
      <c r="F23" s="112"/>
      <c r="G23" s="112"/>
      <c r="H23" s="112"/>
      <c r="I23" s="112"/>
      <c r="J23" s="112"/>
      <c r="K23" s="112"/>
      <c r="L23" s="112"/>
    </row>
    <row r="24" spans="2:22" ht="11.25" customHeight="1" x14ac:dyDescent="0.25"/>
    <row r="25" spans="2:22" s="54" customFormat="1" ht="19.5" customHeight="1" x14ac:dyDescent="0.25">
      <c r="B25" s="118" t="s">
        <v>127</v>
      </c>
      <c r="C25" s="118"/>
      <c r="D25" s="118"/>
      <c r="E25" s="118"/>
      <c r="F25" s="118"/>
      <c r="G25" s="118"/>
      <c r="H25" s="118"/>
      <c r="I25" s="118"/>
      <c r="J25" s="118"/>
      <c r="K25" s="118"/>
      <c r="L25" s="118"/>
      <c r="M25" s="52"/>
      <c r="N25" s="52"/>
      <c r="O25" s="52"/>
      <c r="P25" s="52"/>
      <c r="Q25" s="52"/>
      <c r="R25" s="52"/>
      <c r="S25" s="52"/>
      <c r="T25" s="53"/>
      <c r="U25" s="53"/>
      <c r="V25" s="53"/>
    </row>
    <row r="26" spans="2:22" ht="22.5" customHeight="1" x14ac:dyDescent="0.25">
      <c r="B26" s="128" t="s">
        <v>118</v>
      </c>
      <c r="C26" s="129"/>
      <c r="D26" s="129"/>
      <c r="E26" s="129"/>
      <c r="F26" s="129"/>
      <c r="G26" s="130"/>
      <c r="H26" s="113" t="s">
        <v>5</v>
      </c>
      <c r="I26" s="114"/>
      <c r="J26" s="134" t="s">
        <v>4</v>
      </c>
      <c r="K26" s="115" t="s">
        <v>6</v>
      </c>
      <c r="L26" s="115"/>
    </row>
    <row r="27" spans="2:22" ht="31.5" customHeight="1" x14ac:dyDescent="0.25">
      <c r="B27" s="131"/>
      <c r="C27" s="132"/>
      <c r="D27" s="132"/>
      <c r="E27" s="132"/>
      <c r="F27" s="132"/>
      <c r="G27" s="133"/>
      <c r="H27" s="55" t="s">
        <v>141</v>
      </c>
      <c r="I27" s="56" t="s">
        <v>145</v>
      </c>
      <c r="J27" s="135"/>
      <c r="K27" s="55" t="s">
        <v>141</v>
      </c>
      <c r="L27" s="56" t="s">
        <v>143</v>
      </c>
    </row>
    <row r="28" spans="2:22" ht="24" customHeight="1" x14ac:dyDescent="0.25">
      <c r="B28" s="117" t="s">
        <v>119</v>
      </c>
      <c r="C28" s="117"/>
      <c r="D28" s="117"/>
      <c r="E28" s="117"/>
      <c r="F28" s="117"/>
      <c r="G28" s="117"/>
      <c r="H28" s="57">
        <v>150000</v>
      </c>
      <c r="I28" s="58">
        <v>50</v>
      </c>
      <c r="J28" s="59">
        <v>2</v>
      </c>
      <c r="K28" s="57">
        <f>IF(I28=0,H28*J28,0)</f>
        <v>0</v>
      </c>
      <c r="L28" s="60">
        <f>IF(I28&gt;0,I28*J28,0)</f>
        <v>100</v>
      </c>
    </row>
    <row r="29" spans="2:22" ht="24" customHeight="1" x14ac:dyDescent="0.25">
      <c r="B29" s="117" t="s">
        <v>107</v>
      </c>
      <c r="C29" s="117"/>
      <c r="D29" s="117"/>
      <c r="E29" s="117"/>
      <c r="F29" s="117"/>
      <c r="G29" s="117"/>
      <c r="H29" s="57">
        <v>10000</v>
      </c>
      <c r="I29" s="58">
        <v>1</v>
      </c>
      <c r="J29" s="59">
        <v>2</v>
      </c>
      <c r="K29" s="57">
        <f t="shared" ref="K29:K37" si="0">IF(I29=0,H29*J29,0)</f>
        <v>0</v>
      </c>
      <c r="L29" s="60">
        <f t="shared" ref="L29:L37" si="1">IF(I29&gt;0,I29*J29,0)</f>
        <v>2</v>
      </c>
    </row>
    <row r="30" spans="2:22" ht="24" customHeight="1" x14ac:dyDescent="0.25">
      <c r="B30" s="117" t="s">
        <v>108</v>
      </c>
      <c r="C30" s="117"/>
      <c r="D30" s="117"/>
      <c r="E30" s="117"/>
      <c r="F30" s="117"/>
      <c r="G30" s="117"/>
      <c r="H30" s="57">
        <v>20000</v>
      </c>
      <c r="I30" s="58">
        <v>2</v>
      </c>
      <c r="J30" s="59">
        <v>2</v>
      </c>
      <c r="K30" s="57">
        <f t="shared" si="0"/>
        <v>0</v>
      </c>
      <c r="L30" s="60">
        <f t="shared" si="1"/>
        <v>4</v>
      </c>
    </row>
    <row r="31" spans="2:22" ht="24" customHeight="1" x14ac:dyDescent="0.25">
      <c r="B31" s="117" t="s">
        <v>109</v>
      </c>
      <c r="C31" s="117"/>
      <c r="D31" s="117"/>
      <c r="E31" s="117"/>
      <c r="F31" s="117"/>
      <c r="G31" s="117"/>
      <c r="H31" s="57">
        <v>20000</v>
      </c>
      <c r="I31" s="58">
        <v>2</v>
      </c>
      <c r="J31" s="59">
        <v>2</v>
      </c>
      <c r="K31" s="57">
        <f t="shared" si="0"/>
        <v>0</v>
      </c>
      <c r="L31" s="60">
        <f t="shared" si="1"/>
        <v>4</v>
      </c>
    </row>
    <row r="32" spans="2:22" ht="24" customHeight="1" x14ac:dyDescent="0.25">
      <c r="B32" s="116" t="s">
        <v>139</v>
      </c>
      <c r="C32" s="116"/>
      <c r="D32" s="116"/>
      <c r="E32" s="116"/>
      <c r="F32" s="116"/>
      <c r="G32" s="116"/>
      <c r="H32" s="57">
        <v>30000</v>
      </c>
      <c r="I32" s="58">
        <v>2</v>
      </c>
      <c r="J32" s="59">
        <v>2</v>
      </c>
      <c r="K32" s="57">
        <f t="shared" si="0"/>
        <v>0</v>
      </c>
      <c r="L32" s="60">
        <f t="shared" si="1"/>
        <v>4</v>
      </c>
    </row>
    <row r="33" spans="1:22" ht="24" customHeight="1" x14ac:dyDescent="0.25">
      <c r="B33" s="116" t="s">
        <v>169</v>
      </c>
      <c r="C33" s="116"/>
      <c r="D33" s="116"/>
      <c r="E33" s="116"/>
      <c r="F33" s="116"/>
      <c r="G33" s="116"/>
      <c r="H33" s="57">
        <v>95000</v>
      </c>
      <c r="I33" s="58">
        <v>2</v>
      </c>
      <c r="J33" s="59">
        <v>2</v>
      </c>
      <c r="K33" s="57">
        <f t="shared" si="0"/>
        <v>0</v>
      </c>
      <c r="L33" s="60">
        <f t="shared" si="1"/>
        <v>4</v>
      </c>
    </row>
    <row r="34" spans="1:22" ht="24" customHeight="1" x14ac:dyDescent="0.25">
      <c r="B34" s="109" t="s">
        <v>110</v>
      </c>
      <c r="C34" s="142"/>
      <c r="D34" s="142"/>
      <c r="E34" s="142"/>
      <c r="F34" s="142"/>
      <c r="G34" s="142"/>
      <c r="H34" s="61"/>
      <c r="I34" s="61"/>
      <c r="J34" s="59">
        <v>1</v>
      </c>
      <c r="K34" s="57">
        <f t="shared" si="0"/>
        <v>0</v>
      </c>
      <c r="L34" s="60">
        <f t="shared" si="1"/>
        <v>0</v>
      </c>
    </row>
    <row r="35" spans="1:22" ht="24" customHeight="1" x14ac:dyDescent="0.25">
      <c r="B35" s="109"/>
      <c r="C35" s="142"/>
      <c r="D35" s="142"/>
      <c r="E35" s="142"/>
      <c r="F35" s="142"/>
      <c r="G35" s="142"/>
      <c r="H35" s="61"/>
      <c r="I35" s="61"/>
      <c r="J35" s="59">
        <v>1</v>
      </c>
      <c r="K35" s="57">
        <f t="shared" si="0"/>
        <v>0</v>
      </c>
      <c r="L35" s="60">
        <f t="shared" si="1"/>
        <v>0</v>
      </c>
    </row>
    <row r="36" spans="1:22" ht="24" customHeight="1" x14ac:dyDescent="0.25">
      <c r="B36" s="109"/>
      <c r="C36" s="142"/>
      <c r="D36" s="142"/>
      <c r="E36" s="142"/>
      <c r="F36" s="142"/>
      <c r="G36" s="142"/>
      <c r="H36" s="61"/>
      <c r="I36" s="61"/>
      <c r="J36" s="59">
        <v>1</v>
      </c>
      <c r="K36" s="57">
        <f t="shared" si="0"/>
        <v>0</v>
      </c>
      <c r="L36" s="60">
        <f t="shared" si="1"/>
        <v>0</v>
      </c>
    </row>
    <row r="37" spans="1:22" ht="24" customHeight="1" x14ac:dyDescent="0.25">
      <c r="B37" s="109"/>
      <c r="C37" s="142"/>
      <c r="D37" s="142"/>
      <c r="E37" s="142"/>
      <c r="F37" s="142"/>
      <c r="G37" s="142"/>
      <c r="H37" s="61"/>
      <c r="I37" s="61"/>
      <c r="J37" s="59">
        <v>1</v>
      </c>
      <c r="K37" s="57">
        <f t="shared" si="0"/>
        <v>0</v>
      </c>
      <c r="L37" s="60">
        <f t="shared" si="1"/>
        <v>0</v>
      </c>
    </row>
    <row r="38" spans="1:22" ht="26.25" customHeight="1" x14ac:dyDescent="0.25">
      <c r="B38" s="115" t="s">
        <v>111</v>
      </c>
      <c r="C38" s="115"/>
      <c r="D38" s="115"/>
      <c r="E38" s="115"/>
      <c r="F38" s="115"/>
      <c r="G38" s="115"/>
      <c r="H38" s="115"/>
      <c r="I38" s="115"/>
      <c r="J38" s="115"/>
      <c r="K38" s="62">
        <f>SUM(K28:K37)</f>
        <v>0</v>
      </c>
      <c r="L38" s="62">
        <f>SUM(L28:L37)</f>
        <v>118</v>
      </c>
      <c r="M38" s="63"/>
    </row>
    <row r="39" spans="1:22" ht="9.75" customHeight="1" x14ac:dyDescent="0.25"/>
    <row r="40" spans="1:22" ht="15" customHeight="1" x14ac:dyDescent="0.25">
      <c r="B40" s="103" t="s">
        <v>134</v>
      </c>
      <c r="C40" s="103"/>
      <c r="D40" s="103"/>
      <c r="E40" s="103"/>
      <c r="F40" s="103"/>
      <c r="G40" s="103"/>
      <c r="H40" s="103"/>
      <c r="I40" s="103"/>
      <c r="J40" s="103"/>
      <c r="K40" s="103"/>
      <c r="L40" s="103"/>
    </row>
    <row r="41" spans="1:22" ht="15" customHeight="1" x14ac:dyDescent="0.25">
      <c r="B41" s="103"/>
      <c r="C41" s="103"/>
      <c r="D41" s="103"/>
      <c r="E41" s="103"/>
      <c r="F41" s="103"/>
      <c r="G41" s="103"/>
      <c r="H41" s="103"/>
      <c r="I41" s="103"/>
      <c r="J41" s="103"/>
      <c r="K41" s="103"/>
      <c r="L41" s="103"/>
    </row>
    <row r="42" spans="1:22" s="47" customFormat="1" ht="20.25" customHeight="1" x14ac:dyDescent="0.25">
      <c r="A42" s="64"/>
      <c r="B42" s="41"/>
      <c r="C42" s="41"/>
      <c r="D42" s="41"/>
      <c r="E42" s="41"/>
      <c r="F42" s="41"/>
      <c r="G42" s="41"/>
      <c r="H42" s="41"/>
      <c r="I42" s="41"/>
      <c r="J42" s="41"/>
      <c r="K42" s="41"/>
      <c r="L42" s="41"/>
      <c r="M42" s="39"/>
      <c r="N42" s="45"/>
      <c r="O42" s="45"/>
      <c r="P42" s="45"/>
      <c r="Q42" s="45"/>
      <c r="R42" s="45"/>
      <c r="S42" s="45"/>
      <c r="T42" s="46"/>
      <c r="U42" s="46"/>
      <c r="V42" s="46"/>
    </row>
    <row r="43" spans="1:22" s="47" customFormat="1" ht="18.75" customHeight="1" x14ac:dyDescent="0.25">
      <c r="A43" s="64"/>
      <c r="B43" s="104" t="s">
        <v>42</v>
      </c>
      <c r="C43" s="104"/>
      <c r="D43" s="104"/>
      <c r="E43" s="104"/>
      <c r="F43" s="104"/>
      <c r="G43" s="41"/>
      <c r="H43" s="104" t="s">
        <v>43</v>
      </c>
      <c r="I43" s="104"/>
      <c r="J43" s="104"/>
      <c r="K43" s="104"/>
      <c r="L43" s="104"/>
      <c r="M43" s="39"/>
      <c r="N43" s="45"/>
      <c r="O43" s="45"/>
      <c r="P43" s="45"/>
      <c r="Q43" s="45"/>
      <c r="R43" s="45"/>
      <c r="S43" s="45"/>
      <c r="T43" s="46"/>
      <c r="U43" s="46"/>
      <c r="V43" s="46"/>
    </row>
    <row r="44" spans="1:22" s="47" customFormat="1" ht="30" customHeight="1" x14ac:dyDescent="0.25">
      <c r="A44" s="64"/>
      <c r="B44" s="105"/>
      <c r="C44" s="105"/>
      <c r="D44" s="105"/>
      <c r="E44" s="105"/>
      <c r="F44" s="105"/>
      <c r="G44" s="41"/>
      <c r="H44" s="105"/>
      <c r="I44" s="105"/>
      <c r="J44" s="105"/>
      <c r="K44" s="105"/>
      <c r="L44" s="105"/>
      <c r="M44" s="39"/>
      <c r="N44" s="45"/>
      <c r="O44" s="45"/>
      <c r="P44" s="45"/>
      <c r="Q44" s="45"/>
      <c r="R44" s="45"/>
      <c r="S44" s="45"/>
      <c r="T44" s="46"/>
      <c r="U44" s="46"/>
      <c r="V44" s="46"/>
    </row>
    <row r="45" spans="1:22" ht="30" customHeight="1" x14ac:dyDescent="0.25">
      <c r="B45" s="105"/>
      <c r="C45" s="105"/>
      <c r="D45" s="105"/>
      <c r="E45" s="105"/>
      <c r="F45" s="105"/>
      <c r="H45" s="105"/>
      <c r="I45" s="105"/>
      <c r="J45" s="105"/>
      <c r="K45" s="105"/>
      <c r="L45" s="105"/>
    </row>
    <row r="46" spans="1:22" ht="14.25" customHeight="1" x14ac:dyDescent="0.25"/>
    <row r="47" spans="1:22" s="65" customFormat="1" ht="21.75" customHeight="1" x14ac:dyDescent="0.25">
      <c r="B47" s="96" t="s">
        <v>151</v>
      </c>
      <c r="C47" s="96"/>
      <c r="D47" s="96"/>
      <c r="E47" s="96"/>
      <c r="F47" s="96"/>
      <c r="G47" s="96"/>
      <c r="H47" s="96"/>
      <c r="I47" s="96"/>
      <c r="J47" s="96"/>
      <c r="K47" s="96"/>
      <c r="L47" s="96"/>
      <c r="M47" s="66"/>
    </row>
    <row r="48" spans="1:22" s="67" customFormat="1" ht="21.75" customHeight="1" x14ac:dyDescent="0.25">
      <c r="B48" s="68" t="s">
        <v>152</v>
      </c>
      <c r="C48" s="68" t="s">
        <v>153</v>
      </c>
      <c r="D48" s="97" t="s">
        <v>154</v>
      </c>
      <c r="E48" s="97"/>
      <c r="F48" s="97"/>
      <c r="G48" s="97"/>
      <c r="H48" s="97"/>
      <c r="I48" s="97"/>
      <c r="J48" s="97"/>
      <c r="K48" s="97"/>
      <c r="L48" s="97"/>
      <c r="M48" s="69"/>
    </row>
    <row r="49" spans="2:13" s="67" customFormat="1" ht="21.75" customHeight="1" x14ac:dyDescent="0.25">
      <c r="B49" s="70">
        <v>1</v>
      </c>
      <c r="C49" s="70"/>
      <c r="D49" s="98" t="s">
        <v>155</v>
      </c>
      <c r="E49" s="98"/>
      <c r="F49" s="98"/>
      <c r="G49" s="98"/>
      <c r="H49" s="98"/>
      <c r="I49" s="98"/>
      <c r="J49" s="98"/>
      <c r="K49" s="98"/>
      <c r="L49" s="98"/>
      <c r="M49" s="69"/>
    </row>
    <row r="50" spans="2:13" s="67" customFormat="1" ht="21.75" customHeight="1" x14ac:dyDescent="0.25">
      <c r="B50" s="71">
        <v>2</v>
      </c>
      <c r="C50" s="72">
        <v>43374</v>
      </c>
      <c r="D50" s="99"/>
      <c r="E50" s="99"/>
      <c r="F50" s="99"/>
      <c r="G50" s="99"/>
      <c r="H50" s="99"/>
      <c r="I50" s="99"/>
      <c r="J50" s="99"/>
      <c r="K50" s="99"/>
      <c r="L50" s="99"/>
      <c r="M50" s="69"/>
    </row>
    <row r="51" spans="2:13" s="67" customFormat="1" ht="21.75" customHeight="1" x14ac:dyDescent="0.25">
      <c r="B51" s="71">
        <v>3</v>
      </c>
      <c r="C51" s="72">
        <v>44347</v>
      </c>
      <c r="D51" s="98" t="s">
        <v>156</v>
      </c>
      <c r="E51" s="98"/>
      <c r="F51" s="98"/>
      <c r="G51" s="98"/>
      <c r="H51" s="98"/>
      <c r="I51" s="98"/>
      <c r="J51" s="98"/>
      <c r="K51" s="98"/>
      <c r="L51" s="98"/>
      <c r="M51" s="69"/>
    </row>
    <row r="52" spans="2:13" s="65" customFormat="1" ht="21.75" customHeight="1" x14ac:dyDescent="0.25">
      <c r="B52" s="73"/>
      <c r="C52" s="73"/>
      <c r="D52" s="73"/>
      <c r="E52" s="73"/>
      <c r="F52" s="73"/>
      <c r="G52" s="73"/>
      <c r="H52" s="73"/>
      <c r="I52" s="73"/>
      <c r="J52" s="73"/>
      <c r="K52" s="73"/>
      <c r="L52" s="73"/>
      <c r="M52" s="66"/>
    </row>
    <row r="53" spans="2:13" s="65" customFormat="1" ht="21.75" customHeight="1" x14ac:dyDescent="0.25">
      <c r="B53" s="74"/>
      <c r="C53" s="90" t="s">
        <v>157</v>
      </c>
      <c r="D53" s="90"/>
      <c r="E53" s="90" t="s">
        <v>172</v>
      </c>
      <c r="F53" s="90"/>
      <c r="G53" s="90"/>
      <c r="H53" s="84" t="s">
        <v>171</v>
      </c>
      <c r="I53" s="85"/>
      <c r="J53" s="86"/>
      <c r="K53" s="90" t="s">
        <v>158</v>
      </c>
      <c r="L53" s="90"/>
      <c r="M53" s="75"/>
    </row>
    <row r="54" spans="2:13" s="65" customFormat="1" ht="27" customHeight="1" x14ac:dyDescent="0.25">
      <c r="B54" s="70" t="s">
        <v>159</v>
      </c>
      <c r="C54" s="87" t="s">
        <v>160</v>
      </c>
      <c r="D54" s="89"/>
      <c r="E54" s="91" t="s">
        <v>177</v>
      </c>
      <c r="F54" s="91"/>
      <c r="G54" s="91"/>
      <c r="H54" s="87" t="s">
        <v>173</v>
      </c>
      <c r="I54" s="88"/>
      <c r="J54" s="89"/>
      <c r="K54" s="91" t="s">
        <v>161</v>
      </c>
      <c r="L54" s="91"/>
      <c r="M54" s="75"/>
    </row>
    <row r="55" spans="2:13" s="65" customFormat="1" ht="27" customHeight="1" x14ac:dyDescent="0.25">
      <c r="B55" s="70" t="s">
        <v>162</v>
      </c>
      <c r="C55" s="87" t="s">
        <v>163</v>
      </c>
      <c r="D55" s="89"/>
      <c r="E55" s="91" t="s">
        <v>178</v>
      </c>
      <c r="F55" s="91"/>
      <c r="G55" s="91"/>
      <c r="H55" s="87" t="s">
        <v>174</v>
      </c>
      <c r="I55" s="88"/>
      <c r="J55" s="89"/>
      <c r="K55" s="91" t="s">
        <v>164</v>
      </c>
      <c r="L55" s="91"/>
      <c r="M55" s="75"/>
    </row>
    <row r="56" spans="2:13" s="65" customFormat="1" ht="27" customHeight="1" x14ac:dyDescent="0.25">
      <c r="B56" s="70" t="s">
        <v>165</v>
      </c>
      <c r="C56" s="92">
        <v>44347</v>
      </c>
      <c r="D56" s="94"/>
      <c r="E56" s="92">
        <v>44355</v>
      </c>
      <c r="F56" s="93"/>
      <c r="G56" s="94"/>
      <c r="H56" s="236">
        <v>44356</v>
      </c>
      <c r="I56" s="237"/>
      <c r="J56" s="238"/>
      <c r="K56" s="239">
        <v>44357</v>
      </c>
      <c r="L56" s="240"/>
      <c r="M56" s="75"/>
    </row>
    <row r="57" spans="2:13" s="65" customFormat="1" ht="27" customHeight="1" x14ac:dyDescent="0.25">
      <c r="B57" s="70" t="s">
        <v>166</v>
      </c>
      <c r="C57" s="81"/>
      <c r="D57" s="82"/>
      <c r="E57" s="95"/>
      <c r="F57" s="95"/>
      <c r="G57" s="95"/>
      <c r="H57" s="83"/>
      <c r="I57" s="83"/>
      <c r="J57" s="83"/>
      <c r="K57" s="83"/>
      <c r="L57" s="83"/>
      <c r="M57" s="75"/>
    </row>
    <row r="58" spans="2:13" ht="18.75" customHeight="1" x14ac:dyDescent="0.25"/>
    <row r="59" spans="2:13" x14ac:dyDescent="0.25">
      <c r="C59" s="143"/>
      <c r="D59" s="143"/>
      <c r="E59" s="143"/>
      <c r="F59" s="143"/>
      <c r="G59" s="143"/>
      <c r="H59" s="143"/>
      <c r="I59" s="143"/>
      <c r="J59" s="143"/>
      <c r="K59" s="143"/>
      <c r="L59" s="143"/>
    </row>
    <row r="61" spans="2:13" ht="15" customHeight="1" x14ac:dyDescent="0.25"/>
    <row r="62" spans="2:13" ht="26.25" customHeight="1" x14ac:dyDescent="0.25"/>
    <row r="63" spans="2:13" ht="36" customHeight="1" x14ac:dyDescent="0.25"/>
    <row r="64" spans="2:13" ht="26.25" customHeight="1" x14ac:dyDescent="0.25"/>
    <row r="65" ht="26.25" customHeight="1" x14ac:dyDescent="0.25"/>
    <row r="66" ht="26.25" customHeight="1" x14ac:dyDescent="0.25"/>
    <row r="67" ht="26.25" customHeight="1" x14ac:dyDescent="0.25"/>
  </sheetData>
  <mergeCells count="85">
    <mergeCell ref="C59:L59"/>
    <mergeCell ref="G11:H12"/>
    <mergeCell ref="G13:H15"/>
    <mergeCell ref="I13:I15"/>
    <mergeCell ref="J13:J15"/>
    <mergeCell ref="B38:J38"/>
    <mergeCell ref="B33:G33"/>
    <mergeCell ref="C37:G37"/>
    <mergeCell ref="C35:G35"/>
    <mergeCell ref="C34:G34"/>
    <mergeCell ref="C36:G36"/>
    <mergeCell ref="B30:G30"/>
    <mergeCell ref="B31:G31"/>
    <mergeCell ref="B25:L25"/>
    <mergeCell ref="H10:L10"/>
    <mergeCell ref="I16:J16"/>
    <mergeCell ref="C16:H16"/>
    <mergeCell ref="B28:G28"/>
    <mergeCell ref="B26:G27"/>
    <mergeCell ref="J26:J27"/>
    <mergeCell ref="E13:F15"/>
    <mergeCell ref="K13:L15"/>
    <mergeCell ref="B5:L5"/>
    <mergeCell ref="B11:B12"/>
    <mergeCell ref="C11:C12"/>
    <mergeCell ref="D11:D12"/>
    <mergeCell ref="E11:E12"/>
    <mergeCell ref="F11:F12"/>
    <mergeCell ref="H7:I7"/>
    <mergeCell ref="K7:L7"/>
    <mergeCell ref="I11:J12"/>
    <mergeCell ref="C10:F10"/>
    <mergeCell ref="C7:F7"/>
    <mergeCell ref="C8:F8"/>
    <mergeCell ref="H8:I8"/>
    <mergeCell ref="K8:L8"/>
    <mergeCell ref="B9:L9"/>
    <mergeCell ref="B40:L41"/>
    <mergeCell ref="H43:L43"/>
    <mergeCell ref="H44:L45"/>
    <mergeCell ref="C6:F6"/>
    <mergeCell ref="H6:I6"/>
    <mergeCell ref="K6:L6"/>
    <mergeCell ref="B34:B37"/>
    <mergeCell ref="K16:L16"/>
    <mergeCell ref="B18:L18"/>
    <mergeCell ref="B20:L23"/>
    <mergeCell ref="B43:F43"/>
    <mergeCell ref="B44:F45"/>
    <mergeCell ref="H26:I26"/>
    <mergeCell ref="K26:L26"/>
    <mergeCell ref="B32:G32"/>
    <mergeCell ref="B29:G29"/>
    <mergeCell ref="B1:C3"/>
    <mergeCell ref="D1:J1"/>
    <mergeCell ref="K1:L1"/>
    <mergeCell ref="D2:J2"/>
    <mergeCell ref="K2:L2"/>
    <mergeCell ref="D3:J3"/>
    <mergeCell ref="K3:L3"/>
    <mergeCell ref="C53:D53"/>
    <mergeCell ref="K53:L53"/>
    <mergeCell ref="C54:D54"/>
    <mergeCell ref="K54:L54"/>
    <mergeCell ref="B47:L47"/>
    <mergeCell ref="D48:L48"/>
    <mergeCell ref="D49:L49"/>
    <mergeCell ref="D50:L50"/>
    <mergeCell ref="D51:L51"/>
    <mergeCell ref="C57:D57"/>
    <mergeCell ref="K57:L57"/>
    <mergeCell ref="H53:J53"/>
    <mergeCell ref="H54:J54"/>
    <mergeCell ref="H55:J55"/>
    <mergeCell ref="H56:J56"/>
    <mergeCell ref="E53:G53"/>
    <mergeCell ref="E54:G54"/>
    <mergeCell ref="E55:G55"/>
    <mergeCell ref="E56:G56"/>
    <mergeCell ref="E57:G57"/>
    <mergeCell ref="H57:J57"/>
    <mergeCell ref="C55:D55"/>
    <mergeCell ref="K55:L55"/>
    <mergeCell ref="C56:D56"/>
    <mergeCell ref="K56:L56"/>
  </mergeCells>
  <dataValidations count="1">
    <dataValidation type="list" allowBlank="1" showInputMessage="1" showErrorMessage="1" sqref="G11:H12" xr:uid="{00000000-0002-0000-0000-000000000000}">
      <formula1>$T$10:$T$13</formula1>
    </dataValidation>
  </dataValidations>
  <printOptions horizontalCentered="1"/>
  <pageMargins left="0.15748031496062992" right="0.11811023622047245" top="0.27559055118110237" bottom="0.15748031496062992" header="7.874015748031496E-2" footer="7.874015748031496E-2"/>
  <pageSetup scale="7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8"/>
  <sheetViews>
    <sheetView workbookViewId="0">
      <selection activeCell="F16" sqref="F16"/>
    </sheetView>
  </sheetViews>
  <sheetFormatPr baseColWidth="10" defaultRowHeight="15" x14ac:dyDescent="0.25"/>
  <sheetData>
    <row r="1" spans="1:16" x14ac:dyDescent="0.25">
      <c r="A1" s="78"/>
      <c r="B1" s="154" t="s">
        <v>124</v>
      </c>
      <c r="C1" s="155"/>
      <c r="D1" s="155"/>
      <c r="E1" s="155"/>
      <c r="F1" s="155"/>
      <c r="G1" s="155"/>
      <c r="H1" s="155"/>
      <c r="I1" s="155"/>
      <c r="J1" s="155"/>
      <c r="K1" s="155"/>
      <c r="L1" s="155"/>
      <c r="M1" s="155"/>
      <c r="N1" s="155"/>
      <c r="O1" s="155"/>
      <c r="P1" s="155"/>
    </row>
    <row r="2" spans="1:16" ht="25.5" customHeight="1" x14ac:dyDescent="0.25">
      <c r="A2" s="76">
        <v>1</v>
      </c>
      <c r="B2" s="159" t="s">
        <v>128</v>
      </c>
      <c r="C2" s="160"/>
      <c r="D2" s="156" t="s">
        <v>129</v>
      </c>
      <c r="E2" s="157"/>
      <c r="F2" s="157"/>
      <c r="G2" s="157"/>
      <c r="H2" s="157"/>
      <c r="I2" s="157"/>
      <c r="J2" s="157"/>
      <c r="K2" s="157"/>
      <c r="L2" s="157"/>
      <c r="M2" s="157"/>
      <c r="N2" s="157"/>
      <c r="O2" s="157"/>
      <c r="P2" s="158"/>
    </row>
    <row r="3" spans="1:16" ht="25.5" customHeight="1" x14ac:dyDescent="0.25">
      <c r="A3" s="76">
        <v>2</v>
      </c>
      <c r="B3" s="159" t="s">
        <v>130</v>
      </c>
      <c r="C3" s="160"/>
      <c r="D3" s="156" t="s">
        <v>138</v>
      </c>
      <c r="E3" s="157"/>
      <c r="F3" s="157"/>
      <c r="G3" s="157"/>
      <c r="H3" s="157"/>
      <c r="I3" s="157"/>
      <c r="J3" s="157"/>
      <c r="K3" s="157"/>
      <c r="L3" s="157"/>
      <c r="M3" s="157"/>
      <c r="N3" s="157"/>
      <c r="O3" s="157"/>
      <c r="P3" s="158"/>
    </row>
    <row r="4" spans="1:16" ht="26.25" customHeight="1" x14ac:dyDescent="0.25">
      <c r="A4" s="76">
        <v>3</v>
      </c>
      <c r="B4" s="159" t="s">
        <v>131</v>
      </c>
      <c r="C4" s="160"/>
      <c r="D4" s="156" t="s">
        <v>47</v>
      </c>
      <c r="E4" s="157"/>
      <c r="F4" s="157"/>
      <c r="G4" s="157"/>
      <c r="H4" s="157"/>
      <c r="I4" s="157"/>
      <c r="J4" s="157"/>
      <c r="K4" s="157"/>
      <c r="L4" s="157"/>
      <c r="M4" s="157"/>
      <c r="N4" s="157"/>
      <c r="O4" s="157"/>
      <c r="P4" s="158"/>
    </row>
    <row r="5" spans="1:16" ht="27.75" customHeight="1" x14ac:dyDescent="0.25">
      <c r="A5" s="76">
        <v>4</v>
      </c>
      <c r="B5" s="159" t="s">
        <v>132</v>
      </c>
      <c r="C5" s="160"/>
      <c r="D5" s="156" t="s">
        <v>176</v>
      </c>
      <c r="E5" s="157"/>
      <c r="F5" s="157"/>
      <c r="G5" s="157"/>
      <c r="H5" s="157"/>
      <c r="I5" s="157"/>
      <c r="J5" s="157"/>
      <c r="K5" s="157"/>
      <c r="L5" s="157"/>
      <c r="M5" s="157"/>
      <c r="N5" s="157"/>
      <c r="O5" s="157"/>
      <c r="P5" s="158"/>
    </row>
    <row r="6" spans="1:16" x14ac:dyDescent="0.25">
      <c r="A6" s="76">
        <v>5</v>
      </c>
      <c r="B6" s="159" t="s">
        <v>135</v>
      </c>
      <c r="C6" s="160"/>
      <c r="D6" s="161" t="s">
        <v>170</v>
      </c>
      <c r="E6" s="162"/>
      <c r="F6" s="162"/>
      <c r="G6" s="162"/>
      <c r="H6" s="162"/>
      <c r="I6" s="162"/>
      <c r="J6" s="162"/>
      <c r="K6" s="162"/>
      <c r="L6" s="162"/>
      <c r="M6" s="162"/>
      <c r="N6" s="162"/>
      <c r="O6" s="162"/>
      <c r="P6" s="163"/>
    </row>
    <row r="7" spans="1:16" x14ac:dyDescent="0.25">
      <c r="A7" s="76">
        <v>6</v>
      </c>
      <c r="B7" s="159" t="s">
        <v>136</v>
      </c>
      <c r="C7" s="160"/>
      <c r="D7" s="161" t="s">
        <v>137</v>
      </c>
      <c r="E7" s="162"/>
      <c r="F7" s="162"/>
      <c r="G7" s="162"/>
      <c r="H7" s="162"/>
      <c r="I7" s="162"/>
      <c r="J7" s="162"/>
      <c r="K7" s="162"/>
      <c r="L7" s="162"/>
      <c r="M7" s="162"/>
      <c r="N7" s="162"/>
      <c r="O7" s="162"/>
      <c r="P7" s="163"/>
    </row>
    <row r="8" spans="1:16" x14ac:dyDescent="0.25">
      <c r="A8" s="41"/>
      <c r="B8" s="41"/>
      <c r="C8" s="41"/>
      <c r="D8" s="41"/>
      <c r="E8" s="41"/>
      <c r="F8" s="41"/>
      <c r="G8" s="41"/>
      <c r="H8" s="41"/>
      <c r="I8" s="41"/>
      <c r="J8" s="41"/>
      <c r="K8" s="41"/>
      <c r="L8" s="39"/>
      <c r="M8" s="39"/>
      <c r="N8" s="39"/>
      <c r="O8" s="39"/>
      <c r="P8" s="39"/>
    </row>
  </sheetData>
  <mergeCells count="13">
    <mergeCell ref="D6:P6"/>
    <mergeCell ref="D7:P7"/>
    <mergeCell ref="B7:C7"/>
    <mergeCell ref="B4:C4"/>
    <mergeCell ref="B5:C5"/>
    <mergeCell ref="B6:C6"/>
    <mergeCell ref="B1:P1"/>
    <mergeCell ref="D3:P3"/>
    <mergeCell ref="D4:P4"/>
    <mergeCell ref="D5:P5"/>
    <mergeCell ref="B2:C2"/>
    <mergeCell ref="B3:C3"/>
    <mergeCell ref="D2:P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27AA5-68DC-4A7E-AF9A-43D4C523DBC0}">
  <dimension ref="A1:V12"/>
  <sheetViews>
    <sheetView workbookViewId="0">
      <selection activeCell="I12" sqref="I12"/>
    </sheetView>
  </sheetViews>
  <sheetFormatPr baseColWidth="10" defaultRowHeight="15" x14ac:dyDescent="0.25"/>
  <sheetData>
    <row r="1" spans="1:22" s="65" customFormat="1" ht="21.75" customHeight="1" x14ac:dyDescent="0.25">
      <c r="B1" s="96" t="s">
        <v>151</v>
      </c>
      <c r="C1" s="96"/>
      <c r="D1" s="96"/>
      <c r="E1" s="96"/>
      <c r="F1" s="96"/>
      <c r="G1" s="96"/>
      <c r="H1" s="96"/>
      <c r="I1" s="96"/>
      <c r="J1" s="96"/>
      <c r="K1" s="96"/>
      <c r="L1" s="96"/>
      <c r="M1" s="66"/>
    </row>
    <row r="2" spans="1:22" s="67" customFormat="1" ht="21.75" customHeight="1" x14ac:dyDescent="0.25">
      <c r="B2" s="79" t="s">
        <v>152</v>
      </c>
      <c r="C2" s="79" t="s">
        <v>153</v>
      </c>
      <c r="D2" s="97" t="s">
        <v>154</v>
      </c>
      <c r="E2" s="97"/>
      <c r="F2" s="97"/>
      <c r="G2" s="97"/>
      <c r="H2" s="97"/>
      <c r="I2" s="97"/>
      <c r="J2" s="97"/>
      <c r="K2" s="97"/>
      <c r="L2" s="97"/>
      <c r="M2" s="69"/>
    </row>
    <row r="3" spans="1:22" s="67" customFormat="1" ht="21.75" customHeight="1" x14ac:dyDescent="0.25">
      <c r="B3" s="80">
        <v>1</v>
      </c>
      <c r="C3" s="80"/>
      <c r="D3" s="98" t="s">
        <v>155</v>
      </c>
      <c r="E3" s="98"/>
      <c r="F3" s="98"/>
      <c r="G3" s="98"/>
      <c r="H3" s="98"/>
      <c r="I3" s="98"/>
      <c r="J3" s="98"/>
      <c r="K3" s="98"/>
      <c r="L3" s="98"/>
      <c r="M3" s="69"/>
    </row>
    <row r="4" spans="1:22" s="67" customFormat="1" ht="21.75" customHeight="1" x14ac:dyDescent="0.25">
      <c r="B4" s="71">
        <v>2</v>
      </c>
      <c r="C4" s="72">
        <v>43374</v>
      </c>
      <c r="D4" s="99"/>
      <c r="E4" s="99"/>
      <c r="F4" s="99"/>
      <c r="G4" s="99"/>
      <c r="H4" s="99"/>
      <c r="I4" s="99"/>
      <c r="J4" s="99"/>
      <c r="K4" s="99"/>
      <c r="L4" s="99"/>
      <c r="M4" s="69"/>
    </row>
    <row r="5" spans="1:22" s="67" customFormat="1" ht="21.75" customHeight="1" x14ac:dyDescent="0.25">
      <c r="B5" s="71">
        <v>3</v>
      </c>
      <c r="C5" s="72">
        <v>44347</v>
      </c>
      <c r="D5" s="98" t="s">
        <v>156</v>
      </c>
      <c r="E5" s="98"/>
      <c r="F5" s="98"/>
      <c r="G5" s="98"/>
      <c r="H5" s="98"/>
      <c r="I5" s="98"/>
      <c r="J5" s="98"/>
      <c r="K5" s="98"/>
      <c r="L5" s="98"/>
      <c r="M5" s="69"/>
    </row>
    <row r="6" spans="1:22" s="65" customFormat="1" ht="21.75" customHeight="1" x14ac:dyDescent="0.25">
      <c r="B6" s="73"/>
      <c r="C6" s="73"/>
      <c r="D6" s="73"/>
      <c r="E6" s="73"/>
      <c r="F6" s="73"/>
      <c r="G6" s="73"/>
      <c r="H6" s="73"/>
      <c r="I6" s="73"/>
      <c r="J6" s="73"/>
      <c r="K6" s="73"/>
      <c r="L6" s="73"/>
      <c r="M6" s="66"/>
    </row>
    <row r="7" spans="1:22" s="65" customFormat="1" ht="21.75" customHeight="1" x14ac:dyDescent="0.25">
      <c r="B7" s="74"/>
      <c r="C7" s="90" t="s">
        <v>157</v>
      </c>
      <c r="D7" s="90"/>
      <c r="E7" s="90" t="s">
        <v>172</v>
      </c>
      <c r="F7" s="90"/>
      <c r="G7" s="90"/>
      <c r="H7" s="84" t="s">
        <v>171</v>
      </c>
      <c r="I7" s="85"/>
      <c r="J7" s="86"/>
      <c r="K7" s="90" t="s">
        <v>158</v>
      </c>
      <c r="L7" s="90"/>
      <c r="M7" s="75"/>
    </row>
    <row r="8" spans="1:22" s="65" customFormat="1" ht="27" customHeight="1" x14ac:dyDescent="0.25">
      <c r="A8" s="95" t="s">
        <v>159</v>
      </c>
      <c r="B8" s="95"/>
      <c r="C8" s="87" t="s">
        <v>160</v>
      </c>
      <c r="D8" s="89"/>
      <c r="E8" s="91" t="s">
        <v>177</v>
      </c>
      <c r="F8" s="91"/>
      <c r="G8" s="91"/>
      <c r="H8" s="87" t="s">
        <v>173</v>
      </c>
      <c r="I8" s="88"/>
      <c r="J8" s="89"/>
      <c r="K8" s="91" t="s">
        <v>161</v>
      </c>
      <c r="L8" s="91"/>
      <c r="M8" s="75"/>
    </row>
    <row r="9" spans="1:22" s="65" customFormat="1" ht="27" customHeight="1" x14ac:dyDescent="0.25">
      <c r="A9" s="95" t="s">
        <v>162</v>
      </c>
      <c r="B9" s="95"/>
      <c r="C9" s="87" t="s">
        <v>163</v>
      </c>
      <c r="D9" s="89"/>
      <c r="E9" s="91" t="s">
        <v>178</v>
      </c>
      <c r="F9" s="91"/>
      <c r="G9" s="91"/>
      <c r="H9" s="87" t="s">
        <v>174</v>
      </c>
      <c r="I9" s="88"/>
      <c r="J9" s="89"/>
      <c r="K9" s="91" t="s">
        <v>164</v>
      </c>
      <c r="L9" s="91"/>
      <c r="M9" s="75"/>
    </row>
    <row r="10" spans="1:22" s="65" customFormat="1" ht="27" customHeight="1" x14ac:dyDescent="0.25">
      <c r="A10" s="95" t="s">
        <v>165</v>
      </c>
      <c r="B10" s="95"/>
      <c r="C10" s="92">
        <v>44347</v>
      </c>
      <c r="D10" s="94"/>
      <c r="E10" s="92">
        <v>44355</v>
      </c>
      <c r="F10" s="93"/>
      <c r="G10" s="94"/>
      <c r="H10" s="236">
        <v>44356</v>
      </c>
      <c r="I10" s="237"/>
      <c r="J10" s="238"/>
      <c r="K10" s="239">
        <v>44357</v>
      </c>
      <c r="L10" s="240"/>
      <c r="M10" s="75"/>
    </row>
    <row r="11" spans="1:22" s="65" customFormat="1" ht="27" customHeight="1" x14ac:dyDescent="0.25">
      <c r="A11" s="95" t="s">
        <v>166</v>
      </c>
      <c r="B11" s="95"/>
      <c r="C11" s="81"/>
      <c r="D11" s="82"/>
      <c r="E11" s="95"/>
      <c r="F11" s="95"/>
      <c r="G11" s="95"/>
      <c r="H11" s="83"/>
      <c r="I11" s="83"/>
      <c r="J11" s="83"/>
      <c r="K11" s="83"/>
      <c r="L11" s="83"/>
      <c r="M11" s="75"/>
    </row>
    <row r="12" spans="1:22" s="41" customFormat="1" ht="18.75" customHeight="1" x14ac:dyDescent="0.25">
      <c r="M12" s="39"/>
      <c r="N12" s="39"/>
      <c r="O12" s="39"/>
      <c r="P12" s="39"/>
      <c r="Q12" s="39"/>
      <c r="R12" s="39"/>
      <c r="S12" s="39"/>
      <c r="T12" s="40"/>
      <c r="U12" s="40"/>
      <c r="V12" s="40"/>
    </row>
  </sheetData>
  <mergeCells count="29">
    <mergeCell ref="A8:B8"/>
    <mergeCell ref="A9:B9"/>
    <mergeCell ref="A10:B10"/>
    <mergeCell ref="A11:B11"/>
    <mergeCell ref="C10:D10"/>
    <mergeCell ref="E10:G10"/>
    <mergeCell ref="H10:J10"/>
    <mergeCell ref="K10:L10"/>
    <mergeCell ref="C11:D11"/>
    <mergeCell ref="E11:G11"/>
    <mergeCell ref="H11:J11"/>
    <mergeCell ref="K11:L11"/>
    <mergeCell ref="C8:D8"/>
    <mergeCell ref="E8:G8"/>
    <mergeCell ref="H8:J8"/>
    <mergeCell ref="K8:L8"/>
    <mergeCell ref="C9:D9"/>
    <mergeCell ref="E9:G9"/>
    <mergeCell ref="H9:J9"/>
    <mergeCell ref="K9:L9"/>
    <mergeCell ref="B1:L1"/>
    <mergeCell ref="D2:L2"/>
    <mergeCell ref="D3:L3"/>
    <mergeCell ref="D4:L4"/>
    <mergeCell ref="D5:L5"/>
    <mergeCell ref="C7:D7"/>
    <mergeCell ref="E7:G7"/>
    <mergeCell ref="H7:J7"/>
    <mergeCell ref="K7:L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M52"/>
  <sheetViews>
    <sheetView zoomScaleNormal="100" workbookViewId="0">
      <selection activeCell="L12" sqref="L12:L13"/>
    </sheetView>
  </sheetViews>
  <sheetFormatPr baseColWidth="10" defaultRowHeight="15" x14ac:dyDescent="0.25"/>
  <cols>
    <col min="1" max="1" width="1.7109375" style="7" customWidth="1" collapsed="1"/>
    <col min="2" max="2" width="19.5703125" style="7" customWidth="1" collapsed="1"/>
    <col min="3" max="3" width="11.42578125" style="7" collapsed="1"/>
    <col min="4" max="4" width="9.42578125" style="7" customWidth="1" collapsed="1"/>
    <col min="5" max="5" width="11" style="7" customWidth="1" collapsed="1"/>
    <col min="6" max="6" width="11.5703125" style="7" customWidth="1" collapsed="1"/>
    <col min="7" max="7" width="16.28515625" style="7" customWidth="1" collapsed="1"/>
    <col min="8" max="8" width="16.140625" style="7" customWidth="1" collapsed="1"/>
    <col min="9" max="10" width="15.85546875" style="7" customWidth="1" collapsed="1"/>
    <col min="11" max="11" width="12.7109375" style="7" customWidth="1" collapsed="1"/>
    <col min="12" max="12" width="12.5703125" style="7" customWidth="1" collapsed="1"/>
    <col min="13" max="16384" width="11.42578125" style="7" collapsed="1"/>
  </cols>
  <sheetData>
    <row r="2" spans="2:13" s="4" customFormat="1" ht="42" customHeight="1" x14ac:dyDescent="0.25">
      <c r="B2" s="166"/>
      <c r="C2" s="187" t="s">
        <v>54</v>
      </c>
      <c r="D2" s="188"/>
      <c r="E2" s="188"/>
      <c r="F2" s="188"/>
      <c r="G2" s="188"/>
      <c r="H2" s="188"/>
      <c r="I2" s="188"/>
      <c r="J2" s="189"/>
      <c r="K2" s="10" t="s">
        <v>48</v>
      </c>
      <c r="L2" s="11" t="s">
        <v>57</v>
      </c>
    </row>
    <row r="3" spans="2:13" s="4" customFormat="1" ht="27.75" customHeight="1" x14ac:dyDescent="0.25">
      <c r="B3" s="167"/>
      <c r="C3" s="190"/>
      <c r="D3" s="191"/>
      <c r="E3" s="191"/>
      <c r="F3" s="191"/>
      <c r="G3" s="191"/>
      <c r="H3" s="191"/>
      <c r="I3" s="191"/>
      <c r="J3" s="191"/>
      <c r="K3" s="12" t="s">
        <v>49</v>
      </c>
      <c r="L3" s="11">
        <v>1</v>
      </c>
    </row>
    <row r="4" spans="2:13" s="4" customFormat="1" ht="27.75" customHeight="1" x14ac:dyDescent="0.25">
      <c r="B4" s="168"/>
      <c r="C4" s="13" t="s">
        <v>55</v>
      </c>
      <c r="D4" s="192" t="s">
        <v>50</v>
      </c>
      <c r="E4" s="192"/>
      <c r="F4" s="185" t="s">
        <v>56</v>
      </c>
      <c r="G4" s="186"/>
      <c r="H4" s="193" t="s">
        <v>51</v>
      </c>
      <c r="I4" s="194"/>
      <c r="J4" s="195"/>
      <c r="K4" s="14" t="s">
        <v>52</v>
      </c>
      <c r="L4" s="11" t="s">
        <v>53</v>
      </c>
    </row>
    <row r="5" spans="2:13" s="4" customFormat="1" ht="25.5" customHeight="1" x14ac:dyDescent="0.25"/>
    <row r="6" spans="2:13" s="4" customFormat="1" ht="6.75" customHeight="1" x14ac:dyDescent="0.25"/>
    <row r="7" spans="2:13" s="4" customFormat="1" ht="26.25" customHeight="1" x14ac:dyDescent="0.25">
      <c r="B7" s="179" t="s">
        <v>0</v>
      </c>
      <c r="C7" s="180"/>
      <c r="D7" s="180"/>
      <c r="E7" s="180"/>
      <c r="F7" s="180"/>
      <c r="G7" s="180"/>
      <c r="H7" s="180"/>
      <c r="I7" s="180"/>
      <c r="J7" s="180"/>
      <c r="K7" s="180"/>
      <c r="L7" s="181"/>
    </row>
    <row r="8" spans="2:13" s="4" customFormat="1" ht="46.5" customHeight="1" x14ac:dyDescent="0.25">
      <c r="B8" s="15" t="s">
        <v>11</v>
      </c>
      <c r="C8" s="169"/>
      <c r="D8" s="170"/>
      <c r="E8" s="171"/>
      <c r="F8" s="15" t="s">
        <v>1</v>
      </c>
      <c r="G8" s="175"/>
      <c r="H8" s="176"/>
      <c r="I8" s="15" t="s">
        <v>13</v>
      </c>
      <c r="J8" s="182"/>
      <c r="K8" s="183"/>
      <c r="L8" s="184"/>
      <c r="M8" s="6"/>
    </row>
    <row r="9" spans="2:13" s="4" customFormat="1" ht="39" customHeight="1" x14ac:dyDescent="0.25">
      <c r="B9" s="16" t="s">
        <v>2</v>
      </c>
      <c r="C9" s="172"/>
      <c r="D9" s="173"/>
      <c r="E9" s="174"/>
      <c r="F9" s="177" t="s">
        <v>3</v>
      </c>
      <c r="G9" s="178"/>
      <c r="H9" s="169"/>
      <c r="I9" s="170"/>
      <c r="J9" s="170"/>
      <c r="K9" s="170"/>
      <c r="L9" s="171"/>
    </row>
    <row r="10" spans="2:13" s="4" customFormat="1" ht="43.5" customHeight="1" x14ac:dyDescent="0.25">
      <c r="B10" s="15" t="s">
        <v>58</v>
      </c>
      <c r="C10" s="197"/>
      <c r="D10" s="198"/>
      <c r="E10" s="15" t="s">
        <v>20</v>
      </c>
      <c r="F10" s="17"/>
      <c r="G10" s="16" t="s">
        <v>21</v>
      </c>
      <c r="H10" s="175"/>
      <c r="I10" s="196"/>
      <c r="J10" s="196"/>
      <c r="K10" s="196"/>
      <c r="L10" s="176"/>
    </row>
    <row r="11" spans="2:13" s="4" customFormat="1" ht="39" customHeight="1" x14ac:dyDescent="0.25">
      <c r="B11" s="15" t="s">
        <v>59</v>
      </c>
      <c r="C11" s="169"/>
      <c r="D11" s="170"/>
      <c r="E11" s="170"/>
      <c r="F11" s="170"/>
      <c r="G11" s="15" t="s">
        <v>8</v>
      </c>
      <c r="H11" s="18"/>
      <c r="I11" s="15" t="s">
        <v>31</v>
      </c>
      <c r="J11" s="169"/>
      <c r="K11" s="170"/>
      <c r="L11" s="171"/>
    </row>
    <row r="12" spans="2:13" s="2" customFormat="1" ht="32.25" customHeight="1" x14ac:dyDescent="0.25">
      <c r="B12" s="164" t="s">
        <v>60</v>
      </c>
      <c r="C12" s="165"/>
      <c r="D12" s="164" t="s">
        <v>41</v>
      </c>
      <c r="E12" s="165"/>
      <c r="F12" s="164" t="s">
        <v>15</v>
      </c>
      <c r="G12" s="201"/>
      <c r="H12" s="164" t="s">
        <v>45</v>
      </c>
      <c r="I12" s="19" t="s">
        <v>39</v>
      </c>
      <c r="J12" s="19" t="s">
        <v>40</v>
      </c>
      <c r="K12" s="202" t="s">
        <v>37</v>
      </c>
      <c r="L12" s="203"/>
    </row>
    <row r="13" spans="2:13" s="2" customFormat="1" ht="36.75" customHeight="1" x14ac:dyDescent="0.25">
      <c r="B13" s="164"/>
      <c r="C13" s="165"/>
      <c r="D13" s="164"/>
      <c r="E13" s="165"/>
      <c r="F13" s="164"/>
      <c r="G13" s="201"/>
      <c r="H13" s="164"/>
      <c r="I13" s="20"/>
      <c r="J13" s="20"/>
      <c r="K13" s="202"/>
      <c r="L13" s="203"/>
    </row>
    <row r="14" spans="2:13" s="4" customFormat="1" ht="36.75" customHeight="1" x14ac:dyDescent="0.25">
      <c r="B14" s="15" t="s">
        <v>38</v>
      </c>
      <c r="C14" s="209">
        <f>+E12+5</f>
        <v>5</v>
      </c>
      <c r="D14" s="210"/>
      <c r="E14" s="204" t="s">
        <v>61</v>
      </c>
      <c r="F14" s="205"/>
      <c r="G14" s="9"/>
      <c r="H14" s="206"/>
      <c r="I14" s="207"/>
      <c r="J14" s="207"/>
      <c r="K14" s="207"/>
      <c r="L14" s="208"/>
    </row>
    <row r="15" spans="2:13" s="4" customFormat="1" ht="36.75" customHeight="1" x14ac:dyDescent="0.25">
      <c r="B15" s="15" t="s">
        <v>44</v>
      </c>
      <c r="C15" s="199"/>
      <c r="D15" s="199"/>
      <c r="E15" s="199"/>
      <c r="F15" s="199"/>
      <c r="G15" s="199"/>
      <c r="H15" s="199"/>
      <c r="I15" s="199"/>
      <c r="J15" s="15" t="s">
        <v>46</v>
      </c>
      <c r="K15" s="200"/>
      <c r="L15" s="200"/>
    </row>
    <row r="16" spans="2:13" ht="43.5" customHeight="1" x14ac:dyDescent="0.25">
      <c r="B16" s="21"/>
      <c r="C16" s="21"/>
      <c r="D16" s="21"/>
      <c r="E16" s="21"/>
      <c r="F16" s="21"/>
      <c r="G16" s="21"/>
      <c r="H16" s="21"/>
      <c r="I16" s="21"/>
      <c r="J16" s="21"/>
      <c r="K16" s="21"/>
      <c r="L16" s="21"/>
    </row>
    <row r="17" spans="1:13" s="8" customFormat="1" ht="21.75" customHeight="1" x14ac:dyDescent="0.25">
      <c r="B17" s="223" t="s">
        <v>12</v>
      </c>
      <c r="C17" s="224"/>
      <c r="D17" s="224"/>
      <c r="E17" s="224"/>
      <c r="F17" s="224"/>
      <c r="G17" s="224"/>
      <c r="H17" s="224"/>
      <c r="I17" s="224"/>
      <c r="J17" s="224"/>
      <c r="K17" s="224"/>
      <c r="L17" s="225"/>
    </row>
    <row r="18" spans="1:13" s="4" customFormat="1" ht="8.25" customHeight="1" x14ac:dyDescent="0.25">
      <c r="B18" s="21"/>
      <c r="C18" s="21"/>
      <c r="D18" s="21"/>
      <c r="E18" s="21"/>
      <c r="F18" s="21"/>
      <c r="G18" s="21"/>
      <c r="H18" s="21"/>
      <c r="I18" s="21"/>
      <c r="J18" s="21"/>
      <c r="K18" s="21"/>
      <c r="L18" s="21"/>
    </row>
    <row r="19" spans="1:13" s="4" customFormat="1" ht="20.25" customHeight="1" x14ac:dyDescent="0.25">
      <c r="B19" s="226"/>
      <c r="C19" s="227"/>
      <c r="D19" s="227"/>
      <c r="E19" s="227"/>
      <c r="F19" s="227"/>
      <c r="G19" s="227"/>
      <c r="H19" s="227"/>
      <c r="I19" s="227"/>
      <c r="J19" s="227"/>
      <c r="K19" s="227"/>
      <c r="L19" s="228"/>
    </row>
    <row r="20" spans="1:13" s="4" customFormat="1" ht="20.25" customHeight="1" x14ac:dyDescent="0.25">
      <c r="B20" s="229"/>
      <c r="C20" s="230"/>
      <c r="D20" s="230"/>
      <c r="E20" s="230"/>
      <c r="F20" s="230"/>
      <c r="G20" s="230"/>
      <c r="H20" s="230"/>
      <c r="I20" s="230"/>
      <c r="J20" s="230"/>
      <c r="K20" s="230"/>
      <c r="L20" s="231"/>
    </row>
    <row r="21" spans="1:13" s="4" customFormat="1" ht="20.25" customHeight="1" x14ac:dyDescent="0.25">
      <c r="B21" s="229"/>
      <c r="C21" s="230"/>
      <c r="D21" s="230"/>
      <c r="E21" s="230"/>
      <c r="F21" s="230"/>
      <c r="G21" s="230"/>
      <c r="H21" s="230"/>
      <c r="I21" s="230"/>
      <c r="J21" s="230"/>
      <c r="K21" s="230"/>
      <c r="L21" s="231"/>
    </row>
    <row r="22" spans="1:13" x14ac:dyDescent="0.25">
      <c r="B22" s="232"/>
      <c r="C22" s="233"/>
      <c r="D22" s="233"/>
      <c r="E22" s="233"/>
      <c r="F22" s="233"/>
      <c r="G22" s="233"/>
      <c r="H22" s="233"/>
      <c r="I22" s="233"/>
      <c r="J22" s="233"/>
      <c r="K22" s="233"/>
      <c r="L22" s="234"/>
    </row>
    <row r="23" spans="1:13" s="4" customFormat="1" ht="24.75" customHeight="1" x14ac:dyDescent="0.25">
      <c r="B23" s="21"/>
      <c r="C23" s="21"/>
      <c r="D23" s="21"/>
      <c r="E23" s="21"/>
      <c r="F23" s="21"/>
      <c r="G23" s="21"/>
      <c r="H23" s="21"/>
      <c r="I23" s="21"/>
      <c r="J23" s="21"/>
      <c r="K23" s="21"/>
      <c r="L23" s="21"/>
    </row>
    <row r="24" spans="1:13" s="4" customFormat="1" ht="24.75" customHeight="1" x14ac:dyDescent="0.25">
      <c r="B24" s="21"/>
      <c r="C24" s="21"/>
      <c r="D24" s="21"/>
      <c r="E24" s="21"/>
      <c r="F24" s="21"/>
      <c r="G24" s="21"/>
      <c r="H24" s="21"/>
      <c r="I24" s="21"/>
      <c r="J24" s="21"/>
      <c r="K24" s="21"/>
      <c r="L24" s="21"/>
    </row>
    <row r="25" spans="1:13" s="4" customFormat="1" ht="24.75" customHeight="1" x14ac:dyDescent="0.25">
      <c r="B25" s="21"/>
      <c r="C25" s="21"/>
      <c r="D25" s="21"/>
      <c r="E25" s="21"/>
      <c r="F25" s="21"/>
      <c r="G25" s="21"/>
      <c r="H25" s="21"/>
      <c r="I25" s="21"/>
      <c r="J25" s="21"/>
      <c r="K25" s="21"/>
      <c r="L25" s="21"/>
    </row>
    <row r="26" spans="1:13" s="2" customFormat="1" ht="26.25" customHeight="1" x14ac:dyDescent="0.25">
      <c r="A26" s="1"/>
      <c r="B26" s="211" t="s">
        <v>42</v>
      </c>
      <c r="C26" s="212"/>
      <c r="D26" s="212"/>
      <c r="E26" s="212"/>
      <c r="F26" s="213"/>
      <c r="G26" s="21"/>
      <c r="H26" s="21"/>
      <c r="I26" s="21"/>
      <c r="J26" s="21"/>
      <c r="K26" s="21"/>
      <c r="L26" s="21"/>
      <c r="M26" s="4"/>
    </row>
    <row r="27" spans="1:13" s="2" customFormat="1" ht="27.95" customHeight="1" x14ac:dyDescent="0.25">
      <c r="A27" s="1"/>
      <c r="B27" s="214"/>
      <c r="C27" s="215"/>
      <c r="D27" s="215"/>
      <c r="E27" s="215"/>
      <c r="F27" s="216"/>
      <c r="G27" s="21"/>
      <c r="H27" s="21"/>
      <c r="I27" s="21"/>
      <c r="J27" s="21"/>
      <c r="K27" s="21"/>
      <c r="L27" s="21"/>
      <c r="M27" s="4"/>
    </row>
    <row r="28" spans="1:13" s="2" customFormat="1" ht="27.95" customHeight="1" x14ac:dyDescent="0.25">
      <c r="A28" s="1"/>
      <c r="B28" s="217"/>
      <c r="C28" s="218"/>
      <c r="D28" s="218"/>
      <c r="E28" s="218"/>
      <c r="F28" s="219"/>
      <c r="G28" s="21"/>
      <c r="H28" s="21"/>
      <c r="I28" s="21"/>
      <c r="J28" s="21"/>
      <c r="K28" s="21"/>
      <c r="L28" s="21"/>
      <c r="M28" s="4"/>
    </row>
    <row r="29" spans="1:13" s="2" customFormat="1" ht="27.95" customHeight="1" x14ac:dyDescent="0.25">
      <c r="A29" s="1"/>
      <c r="B29" s="220"/>
      <c r="C29" s="221"/>
      <c r="D29" s="221"/>
      <c r="E29" s="221"/>
      <c r="F29" s="222"/>
      <c r="G29" s="21"/>
      <c r="H29" s="21"/>
      <c r="I29" s="21"/>
      <c r="J29" s="21"/>
      <c r="K29" s="21"/>
      <c r="L29" s="21"/>
      <c r="M29" s="4"/>
    </row>
    <row r="30" spans="1:13" s="4" customFormat="1" ht="27.75" customHeight="1" x14ac:dyDescent="0.25">
      <c r="B30" s="21"/>
      <c r="C30" s="21"/>
      <c r="D30" s="21"/>
      <c r="E30" s="21"/>
      <c r="F30" s="21"/>
      <c r="G30" s="21"/>
      <c r="H30" s="21"/>
      <c r="I30" s="21"/>
      <c r="J30" s="21"/>
      <c r="K30" s="21"/>
      <c r="L30" s="21"/>
    </row>
    <row r="31" spans="1:13" s="4" customFormat="1" ht="27.75" customHeight="1" x14ac:dyDescent="0.25">
      <c r="B31" s="21"/>
      <c r="C31" s="21"/>
      <c r="D31" s="21"/>
      <c r="E31" s="21"/>
      <c r="F31" s="21"/>
      <c r="G31" s="21"/>
      <c r="H31" s="21"/>
      <c r="I31" s="21"/>
      <c r="J31" s="21"/>
      <c r="K31" s="21"/>
      <c r="L31" s="21"/>
    </row>
    <row r="32" spans="1:13" s="4" customFormat="1" ht="27.75" customHeight="1" x14ac:dyDescent="0.25">
      <c r="B32" s="211" t="s">
        <v>43</v>
      </c>
      <c r="C32" s="212"/>
      <c r="D32" s="212"/>
      <c r="E32" s="212"/>
      <c r="F32" s="213"/>
      <c r="G32" s="211" t="s">
        <v>30</v>
      </c>
      <c r="H32" s="212"/>
      <c r="I32" s="212"/>
      <c r="J32" s="212"/>
      <c r="K32" s="212"/>
      <c r="L32" s="213"/>
    </row>
    <row r="33" spans="2:12" s="4" customFormat="1" ht="27.95" customHeight="1" x14ac:dyDescent="0.25">
      <c r="B33" s="214"/>
      <c r="C33" s="215"/>
      <c r="D33" s="215"/>
      <c r="E33" s="215"/>
      <c r="F33" s="216"/>
      <c r="G33" s="214"/>
      <c r="H33" s="215"/>
      <c r="I33" s="215"/>
      <c r="J33" s="215"/>
      <c r="K33" s="215"/>
      <c r="L33" s="216"/>
    </row>
    <row r="34" spans="2:12" s="4" customFormat="1" ht="27.95" customHeight="1" x14ac:dyDescent="0.25">
      <c r="B34" s="217"/>
      <c r="C34" s="218"/>
      <c r="D34" s="218"/>
      <c r="E34" s="218"/>
      <c r="F34" s="219"/>
      <c r="G34" s="217"/>
      <c r="H34" s="218"/>
      <c r="I34" s="218"/>
      <c r="J34" s="218"/>
      <c r="K34" s="218"/>
      <c r="L34" s="219"/>
    </row>
    <row r="35" spans="2:12" s="4" customFormat="1" ht="27.95" customHeight="1" x14ac:dyDescent="0.25">
      <c r="B35" s="220"/>
      <c r="C35" s="221"/>
      <c r="D35" s="221"/>
      <c r="E35" s="221"/>
      <c r="F35" s="222"/>
      <c r="G35" s="220"/>
      <c r="H35" s="221"/>
      <c r="I35" s="221"/>
      <c r="J35" s="221"/>
      <c r="K35" s="221"/>
      <c r="L35" s="222"/>
    </row>
    <row r="36" spans="2:12" s="4" customFormat="1" ht="27.75" customHeight="1" x14ac:dyDescent="0.25"/>
    <row r="37" spans="2:12" s="4" customFormat="1" ht="27.75" customHeight="1" x14ac:dyDescent="0.25"/>
    <row r="38" spans="2:12" s="4" customFormat="1" ht="14.25" x14ac:dyDescent="0.25"/>
    <row r="39" spans="2:12" s="4" customFormat="1" ht="14.25" x14ac:dyDescent="0.25"/>
    <row r="40" spans="2:12" s="4" customFormat="1" ht="14.25" x14ac:dyDescent="0.25"/>
    <row r="41" spans="2:12" s="4" customFormat="1" ht="14.25" x14ac:dyDescent="0.25"/>
    <row r="42" spans="2:12" x14ac:dyDescent="0.25">
      <c r="B42" s="4"/>
      <c r="C42" s="4"/>
      <c r="D42" s="4"/>
      <c r="E42" s="4"/>
      <c r="F42" s="4"/>
      <c r="G42" s="4"/>
      <c r="H42" s="4"/>
      <c r="I42" s="4"/>
      <c r="J42" s="4"/>
      <c r="K42" s="4"/>
      <c r="L42" s="4"/>
    </row>
    <row r="43" spans="2:12" x14ac:dyDescent="0.25">
      <c r="B43" s="4"/>
      <c r="C43" s="4"/>
      <c r="D43" s="4"/>
      <c r="E43" s="4"/>
      <c r="F43" s="4"/>
      <c r="G43" s="4"/>
      <c r="H43" s="4"/>
      <c r="I43" s="4"/>
      <c r="J43" s="4"/>
      <c r="K43" s="4"/>
      <c r="L43" s="4"/>
    </row>
    <row r="44" spans="2:12" x14ac:dyDescent="0.25">
      <c r="B44" s="4"/>
      <c r="C44" s="4"/>
      <c r="D44" s="4"/>
      <c r="E44" s="4"/>
      <c r="F44" s="4"/>
      <c r="G44" s="4"/>
      <c r="H44" s="4"/>
      <c r="I44" s="4"/>
      <c r="J44" s="4"/>
      <c r="K44" s="4"/>
      <c r="L44" s="4"/>
    </row>
    <row r="45" spans="2:12" x14ac:dyDescent="0.25">
      <c r="B45" s="4"/>
      <c r="C45" s="4"/>
      <c r="D45" s="4"/>
      <c r="E45" s="4"/>
      <c r="F45" s="4"/>
      <c r="G45" s="4"/>
      <c r="H45" s="4"/>
      <c r="I45" s="4"/>
      <c r="J45" s="4"/>
      <c r="K45" s="4"/>
      <c r="L45" s="4"/>
    </row>
    <row r="46" spans="2:12" x14ac:dyDescent="0.25">
      <c r="B46" s="4"/>
      <c r="C46" s="4"/>
      <c r="D46" s="4"/>
      <c r="E46" s="4"/>
      <c r="F46" s="4"/>
      <c r="G46" s="4"/>
      <c r="H46" s="4"/>
      <c r="I46" s="4"/>
      <c r="J46" s="4"/>
      <c r="K46" s="4"/>
      <c r="L46" s="4"/>
    </row>
    <row r="47" spans="2:12" x14ac:dyDescent="0.25">
      <c r="B47" s="4"/>
      <c r="C47" s="4"/>
      <c r="D47" s="4"/>
      <c r="E47" s="4"/>
      <c r="F47" s="4"/>
      <c r="G47" s="4"/>
      <c r="H47" s="4"/>
      <c r="I47" s="4"/>
      <c r="J47" s="4"/>
      <c r="K47" s="4"/>
      <c r="L47" s="4"/>
    </row>
    <row r="48" spans="2:12" x14ac:dyDescent="0.25">
      <c r="B48" s="4"/>
      <c r="C48" s="4"/>
      <c r="D48" s="4"/>
      <c r="E48" s="4"/>
      <c r="F48" s="4"/>
      <c r="G48" s="4"/>
      <c r="H48" s="4"/>
      <c r="I48" s="4"/>
      <c r="J48" s="4"/>
      <c r="K48" s="4"/>
      <c r="L48" s="4"/>
    </row>
    <row r="49" spans="2:12" x14ac:dyDescent="0.25">
      <c r="B49" s="4"/>
      <c r="C49" s="4"/>
      <c r="D49" s="4"/>
      <c r="E49" s="4"/>
      <c r="F49" s="4"/>
      <c r="G49" s="4"/>
      <c r="H49" s="4"/>
      <c r="I49" s="4"/>
      <c r="J49" s="4"/>
      <c r="K49" s="4"/>
      <c r="L49" s="4"/>
    </row>
    <row r="50" spans="2:12" x14ac:dyDescent="0.25">
      <c r="B50" s="4"/>
      <c r="C50" s="4"/>
      <c r="D50" s="4"/>
      <c r="E50" s="4"/>
      <c r="F50" s="4"/>
      <c r="G50" s="4"/>
      <c r="H50" s="4"/>
      <c r="I50" s="4"/>
      <c r="J50" s="4"/>
      <c r="K50" s="4"/>
      <c r="L50" s="4"/>
    </row>
    <row r="51" spans="2:12" x14ac:dyDescent="0.25">
      <c r="B51" s="4"/>
      <c r="C51" s="4"/>
      <c r="D51" s="4"/>
      <c r="E51" s="4"/>
      <c r="F51" s="4"/>
      <c r="G51" s="4"/>
      <c r="H51" s="4"/>
      <c r="I51" s="4"/>
      <c r="J51" s="4"/>
      <c r="K51" s="4"/>
      <c r="L51" s="4"/>
    </row>
    <row r="52" spans="2:12" x14ac:dyDescent="0.25">
      <c r="B52" s="4"/>
      <c r="C52" s="4"/>
      <c r="D52" s="4"/>
      <c r="E52" s="4"/>
      <c r="F52" s="4"/>
      <c r="G52" s="4"/>
      <c r="H52" s="4"/>
      <c r="I52" s="4"/>
      <c r="J52" s="4"/>
      <c r="K52" s="4"/>
      <c r="L52" s="4"/>
    </row>
  </sheetData>
  <mergeCells count="39">
    <mergeCell ref="G32:L32"/>
    <mergeCell ref="G33:L35"/>
    <mergeCell ref="B32:F32"/>
    <mergeCell ref="B33:F35"/>
    <mergeCell ref="B17:L17"/>
    <mergeCell ref="B27:F29"/>
    <mergeCell ref="B26:F26"/>
    <mergeCell ref="B19:L22"/>
    <mergeCell ref="H10:L10"/>
    <mergeCell ref="C11:F11"/>
    <mergeCell ref="C10:D10"/>
    <mergeCell ref="C15:I15"/>
    <mergeCell ref="K15:L15"/>
    <mergeCell ref="G12:G13"/>
    <mergeCell ref="H12:H13"/>
    <mergeCell ref="K12:K13"/>
    <mergeCell ref="L12:L13"/>
    <mergeCell ref="J11:L11"/>
    <mergeCell ref="E14:F14"/>
    <mergeCell ref="H14:L14"/>
    <mergeCell ref="C14:D14"/>
    <mergeCell ref="B2:B4"/>
    <mergeCell ref="C8:E8"/>
    <mergeCell ref="C9:E9"/>
    <mergeCell ref="G8:H8"/>
    <mergeCell ref="F9:G9"/>
    <mergeCell ref="B7:L7"/>
    <mergeCell ref="J8:L8"/>
    <mergeCell ref="H9:L9"/>
    <mergeCell ref="F4:G4"/>
    <mergeCell ref="C2:J2"/>
    <mergeCell ref="C3:J3"/>
    <mergeCell ref="D4:E4"/>
    <mergeCell ref="H4:J4"/>
    <mergeCell ref="B12:B13"/>
    <mergeCell ref="C12:C13"/>
    <mergeCell ref="D12:D13"/>
    <mergeCell ref="E12:E13"/>
    <mergeCell ref="F12:F13"/>
  </mergeCells>
  <printOptions horizontalCentered="1"/>
  <pageMargins left="0.23622047244094491" right="0.23622047244094491" top="0.55118110236220474" bottom="0.55118110236220474" header="0.31496062992125984" footer="0.31496062992125984"/>
  <pageSetup scale="65"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R39"/>
  <sheetViews>
    <sheetView workbookViewId="0">
      <selection activeCell="L12" sqref="L12:L13"/>
    </sheetView>
  </sheetViews>
  <sheetFormatPr baseColWidth="10" defaultRowHeight="12" x14ac:dyDescent="0.25"/>
  <cols>
    <col min="1" max="1" width="3" style="23" customWidth="1" collapsed="1"/>
    <col min="2" max="2" width="20.140625" style="23" customWidth="1" collapsed="1"/>
    <col min="3" max="3" width="11.42578125" style="23" customWidth="1" collapsed="1"/>
    <col min="4" max="4" width="12.28515625" style="23" customWidth="1" collapsed="1"/>
    <col min="5" max="5" width="10.85546875" style="23" customWidth="1" collapsed="1"/>
    <col min="6" max="6" width="11.42578125" style="23" customWidth="1" collapsed="1"/>
    <col min="7" max="7" width="10" style="23" customWidth="1" collapsed="1"/>
    <col min="8" max="8" width="9.7109375" style="23" customWidth="1" collapsed="1"/>
    <col min="9" max="9" width="11.42578125" style="23" collapsed="1"/>
    <col min="10" max="10" width="10.140625" style="23" customWidth="1" collapsed="1"/>
    <col min="11" max="11" width="11.42578125" style="23" customWidth="1" collapsed="1"/>
    <col min="12" max="12" width="11.42578125" style="23" collapsed="1"/>
    <col min="13" max="13" width="12.7109375" style="23" customWidth="1" collapsed="1"/>
    <col min="14" max="14" width="11.42578125" style="23" collapsed="1"/>
    <col min="15" max="15" width="11.140625" style="23" customWidth="1" collapsed="1"/>
    <col min="16" max="16" width="12.28515625" style="23" customWidth="1" collapsed="1"/>
    <col min="17" max="16384" width="11.42578125" style="23" collapsed="1"/>
  </cols>
  <sheetData>
    <row r="1" spans="2:18" x14ac:dyDescent="0.25">
      <c r="B1" s="24" t="s">
        <v>62</v>
      </c>
    </row>
    <row r="2" spans="2:18" x14ac:dyDescent="0.25">
      <c r="B2" s="24" t="s">
        <v>63</v>
      </c>
    </row>
    <row r="3" spans="2:18" x14ac:dyDescent="0.25">
      <c r="B3" s="24"/>
    </row>
    <row r="4" spans="2:18" x14ac:dyDescent="0.25">
      <c r="B4" s="152" t="s">
        <v>64</v>
      </c>
      <c r="C4" s="152"/>
      <c r="D4" s="25">
        <v>20000</v>
      </c>
    </row>
    <row r="5" spans="2:18" x14ac:dyDescent="0.25">
      <c r="B5" s="152" t="s">
        <v>65</v>
      </c>
      <c r="C5" s="152"/>
      <c r="D5" s="25">
        <v>25000</v>
      </c>
    </row>
    <row r="6" spans="2:18" x14ac:dyDescent="0.25">
      <c r="B6" s="153" t="s">
        <v>66</v>
      </c>
      <c r="C6" s="153"/>
      <c r="D6" s="26">
        <f>SUM(D4:D5)</f>
        <v>45000</v>
      </c>
      <c r="E6" s="27">
        <f>+D6+D8+D10+D12</f>
        <v>185000</v>
      </c>
      <c r="F6" s="27"/>
      <c r="H6" s="27"/>
      <c r="J6" s="27"/>
    </row>
    <row r="7" spans="2:18" x14ac:dyDescent="0.25">
      <c r="B7" s="28"/>
      <c r="D7" s="29"/>
    </row>
    <row r="8" spans="2:18" x14ac:dyDescent="0.25">
      <c r="B8" s="153" t="s">
        <v>67</v>
      </c>
      <c r="C8" s="153"/>
      <c r="D8" s="26">
        <v>30000</v>
      </c>
    </row>
    <row r="9" spans="2:18" x14ac:dyDescent="0.25">
      <c r="B9" s="30"/>
      <c r="C9" s="31"/>
      <c r="D9" s="29"/>
    </row>
    <row r="10" spans="2:18" x14ac:dyDescent="0.25">
      <c r="B10" s="153" t="s">
        <v>68</v>
      </c>
      <c r="C10" s="153"/>
      <c r="D10" s="26">
        <v>50000</v>
      </c>
    </row>
    <row r="11" spans="2:18" x14ac:dyDescent="0.25">
      <c r="B11" s="30"/>
      <c r="C11" s="31"/>
      <c r="D11" s="29"/>
    </row>
    <row r="12" spans="2:18" x14ac:dyDescent="0.25">
      <c r="B12" s="153" t="s">
        <v>69</v>
      </c>
      <c r="C12" s="153"/>
      <c r="D12" s="26">
        <v>60000</v>
      </c>
    </row>
    <row r="13" spans="2:18" x14ac:dyDescent="0.25">
      <c r="B13" s="153" t="s">
        <v>70</v>
      </c>
      <c r="C13" s="153"/>
      <c r="D13" s="32">
        <v>4.0899999999999999E-2</v>
      </c>
    </row>
    <row r="14" spans="2:18" ht="90" x14ac:dyDescent="0.25">
      <c r="B14" s="19" t="s">
        <v>71</v>
      </c>
      <c r="C14" s="19" t="s">
        <v>72</v>
      </c>
      <c r="D14" s="33" t="s">
        <v>73</v>
      </c>
      <c r="E14" s="19" t="s">
        <v>66</v>
      </c>
      <c r="F14" s="33" t="s">
        <v>74</v>
      </c>
      <c r="G14" s="19" t="s">
        <v>67</v>
      </c>
      <c r="H14" s="34" t="s">
        <v>75</v>
      </c>
      <c r="I14" s="19" t="s">
        <v>76</v>
      </c>
      <c r="J14" s="34" t="s">
        <v>77</v>
      </c>
      <c r="K14" s="34" t="s">
        <v>78</v>
      </c>
      <c r="M14" s="22" t="s">
        <v>79</v>
      </c>
      <c r="N14" s="22" t="s">
        <v>72</v>
      </c>
      <c r="O14" s="22" t="s">
        <v>66</v>
      </c>
      <c r="P14" s="22" t="s">
        <v>67</v>
      </c>
      <c r="Q14" s="22" t="s">
        <v>80</v>
      </c>
      <c r="R14" s="22" t="s">
        <v>81</v>
      </c>
    </row>
    <row r="15" spans="2:18" x14ac:dyDescent="0.25">
      <c r="B15" s="35" t="s">
        <v>82</v>
      </c>
      <c r="C15" s="36">
        <f>+'[1]HOTELES NAL'!I6</f>
        <v>370000</v>
      </c>
      <c r="D15" s="37">
        <f>(C15*$D$13)+C15</f>
        <v>385133</v>
      </c>
      <c r="E15" s="36">
        <f>+D6</f>
        <v>45000</v>
      </c>
      <c r="F15" s="37">
        <f>+E15*$D$13+E15</f>
        <v>46840.5</v>
      </c>
      <c r="G15" s="36">
        <f>+D8</f>
        <v>30000</v>
      </c>
      <c r="H15" s="37">
        <f>+G15*$D$13+G15</f>
        <v>31227</v>
      </c>
      <c r="I15" s="38">
        <f>+D10</f>
        <v>50000</v>
      </c>
      <c r="J15" s="37">
        <f>+I15*$D$13+I15</f>
        <v>52045</v>
      </c>
      <c r="K15" s="37">
        <f>+D15+F15+H15+J15</f>
        <v>515245.5</v>
      </c>
      <c r="M15" s="35" t="s">
        <v>82</v>
      </c>
      <c r="N15" s="36">
        <f t="shared" ref="N15:N39" si="0">+C15</f>
        <v>370000</v>
      </c>
      <c r="O15" s="38">
        <f>+D6</f>
        <v>45000</v>
      </c>
      <c r="P15" s="38">
        <f>+D8</f>
        <v>30000</v>
      </c>
      <c r="Q15" s="38">
        <f>+D12</f>
        <v>60000</v>
      </c>
      <c r="R15" s="36">
        <f>+SUM(N15:Q15)</f>
        <v>505000</v>
      </c>
    </row>
    <row r="16" spans="2:18" x14ac:dyDescent="0.25">
      <c r="B16" s="35" t="s">
        <v>83</v>
      </c>
      <c r="C16" s="36">
        <f>+'[1]HOTELES NAL'!I7</f>
        <v>353000</v>
      </c>
      <c r="D16" s="37">
        <f t="shared" ref="D16:D39" si="1">(C16*$D$13)+C16</f>
        <v>367437.7</v>
      </c>
      <c r="E16" s="36">
        <f>+E15</f>
        <v>45000</v>
      </c>
      <c r="F16" s="37">
        <f t="shared" ref="F16:F39" si="2">+E16*$D$13+E16</f>
        <v>46840.5</v>
      </c>
      <c r="G16" s="36">
        <f>+G15</f>
        <v>30000</v>
      </c>
      <c r="H16" s="37">
        <f t="shared" ref="H16:J39" si="3">+G16*$D$13+G16</f>
        <v>31227</v>
      </c>
      <c r="I16" s="38">
        <f>+I15</f>
        <v>50000</v>
      </c>
      <c r="J16" s="37">
        <f t="shared" si="3"/>
        <v>52045</v>
      </c>
      <c r="K16" s="37">
        <f t="shared" ref="K16:K39" si="4">+D16+F16+H16+J16</f>
        <v>497550.2</v>
      </c>
      <c r="M16" s="35" t="s">
        <v>83</v>
      </c>
      <c r="N16" s="36">
        <f t="shared" si="0"/>
        <v>353000</v>
      </c>
      <c r="O16" s="38">
        <f>+O15</f>
        <v>45000</v>
      </c>
      <c r="P16" s="38">
        <f>+P15</f>
        <v>30000</v>
      </c>
      <c r="Q16" s="38">
        <f>+Q15</f>
        <v>60000</v>
      </c>
      <c r="R16" s="36">
        <f>+SUM(N16:Q16)</f>
        <v>488000</v>
      </c>
    </row>
    <row r="17" spans="2:18" x14ac:dyDescent="0.25">
      <c r="B17" s="35" t="s">
        <v>84</v>
      </c>
      <c r="C17" s="36">
        <f>+'[1]HOTELES NAL'!I8</f>
        <v>296000</v>
      </c>
      <c r="D17" s="37">
        <f t="shared" si="1"/>
        <v>308106.40000000002</v>
      </c>
      <c r="E17" s="36">
        <f t="shared" ref="E17:I32" si="5">+E16</f>
        <v>45000</v>
      </c>
      <c r="F17" s="37">
        <f t="shared" si="2"/>
        <v>46840.5</v>
      </c>
      <c r="G17" s="36">
        <f t="shared" si="5"/>
        <v>30000</v>
      </c>
      <c r="H17" s="37">
        <f t="shared" si="3"/>
        <v>31227</v>
      </c>
      <c r="I17" s="38">
        <f t="shared" si="5"/>
        <v>50000</v>
      </c>
      <c r="J17" s="37">
        <f t="shared" si="3"/>
        <v>52045</v>
      </c>
      <c r="K17" s="37">
        <f t="shared" si="4"/>
        <v>438218.9</v>
      </c>
      <c r="M17" s="35" t="s">
        <v>84</v>
      </c>
      <c r="N17" s="36">
        <f t="shared" si="0"/>
        <v>296000</v>
      </c>
      <c r="O17" s="38">
        <f t="shared" ref="O17:Q32" si="6">+O16</f>
        <v>45000</v>
      </c>
      <c r="P17" s="38">
        <f t="shared" si="6"/>
        <v>30000</v>
      </c>
      <c r="Q17" s="38">
        <f t="shared" si="6"/>
        <v>60000</v>
      </c>
      <c r="R17" s="36">
        <f t="shared" ref="R17:R39" si="7">+SUM(N17:Q17)</f>
        <v>431000</v>
      </c>
    </row>
    <row r="18" spans="2:18" x14ac:dyDescent="0.25">
      <c r="B18" s="35" t="s">
        <v>85</v>
      </c>
      <c r="C18" s="36">
        <f>+'[1]HOTELES NAL'!I9</f>
        <v>263000</v>
      </c>
      <c r="D18" s="37">
        <f t="shared" si="1"/>
        <v>273756.7</v>
      </c>
      <c r="E18" s="36">
        <f t="shared" si="5"/>
        <v>45000</v>
      </c>
      <c r="F18" s="37">
        <f t="shared" si="2"/>
        <v>46840.5</v>
      </c>
      <c r="G18" s="36">
        <f t="shared" si="5"/>
        <v>30000</v>
      </c>
      <c r="H18" s="37">
        <f t="shared" si="3"/>
        <v>31227</v>
      </c>
      <c r="I18" s="38">
        <f t="shared" si="5"/>
        <v>50000</v>
      </c>
      <c r="J18" s="37">
        <f t="shared" si="3"/>
        <v>52045</v>
      </c>
      <c r="K18" s="37">
        <f t="shared" si="4"/>
        <v>403869.2</v>
      </c>
      <c r="M18" s="35" t="s">
        <v>85</v>
      </c>
      <c r="N18" s="36">
        <f t="shared" si="0"/>
        <v>263000</v>
      </c>
      <c r="O18" s="38">
        <f t="shared" si="6"/>
        <v>45000</v>
      </c>
      <c r="P18" s="38">
        <f t="shared" si="6"/>
        <v>30000</v>
      </c>
      <c r="Q18" s="38">
        <f t="shared" si="6"/>
        <v>60000</v>
      </c>
      <c r="R18" s="36">
        <f t="shared" si="7"/>
        <v>398000</v>
      </c>
    </row>
    <row r="19" spans="2:18" x14ac:dyDescent="0.25">
      <c r="B19" s="35" t="s">
        <v>86</v>
      </c>
      <c r="C19" s="36">
        <f>+'[1]HOTELES NAL'!I10</f>
        <v>244000</v>
      </c>
      <c r="D19" s="37">
        <f t="shared" si="1"/>
        <v>253979.6</v>
      </c>
      <c r="E19" s="36">
        <f t="shared" si="5"/>
        <v>45000</v>
      </c>
      <c r="F19" s="37">
        <f t="shared" si="2"/>
        <v>46840.5</v>
      </c>
      <c r="G19" s="36">
        <f t="shared" si="5"/>
        <v>30000</v>
      </c>
      <c r="H19" s="37">
        <f t="shared" si="3"/>
        <v>31227</v>
      </c>
      <c r="I19" s="38">
        <f t="shared" si="5"/>
        <v>50000</v>
      </c>
      <c r="J19" s="37">
        <f t="shared" si="3"/>
        <v>52045</v>
      </c>
      <c r="K19" s="37">
        <f t="shared" si="4"/>
        <v>384092.1</v>
      </c>
      <c r="M19" s="35" t="s">
        <v>86</v>
      </c>
      <c r="N19" s="36">
        <f t="shared" si="0"/>
        <v>244000</v>
      </c>
      <c r="O19" s="38">
        <f t="shared" si="6"/>
        <v>45000</v>
      </c>
      <c r="P19" s="38">
        <f t="shared" si="6"/>
        <v>30000</v>
      </c>
      <c r="Q19" s="38">
        <f t="shared" si="6"/>
        <v>60000</v>
      </c>
      <c r="R19" s="36">
        <f t="shared" si="7"/>
        <v>379000</v>
      </c>
    </row>
    <row r="20" spans="2:18" x14ac:dyDescent="0.25">
      <c r="B20" s="35" t="s">
        <v>87</v>
      </c>
      <c r="C20" s="36">
        <f>+'[1]HOTELES NAL'!I11</f>
        <v>231000</v>
      </c>
      <c r="D20" s="37">
        <f t="shared" si="1"/>
        <v>240447.9</v>
      </c>
      <c r="E20" s="36">
        <f t="shared" si="5"/>
        <v>45000</v>
      </c>
      <c r="F20" s="37">
        <f t="shared" si="2"/>
        <v>46840.5</v>
      </c>
      <c r="G20" s="36">
        <f t="shared" si="5"/>
        <v>30000</v>
      </c>
      <c r="H20" s="37">
        <f t="shared" si="3"/>
        <v>31227</v>
      </c>
      <c r="I20" s="38">
        <f t="shared" si="5"/>
        <v>50000</v>
      </c>
      <c r="J20" s="37">
        <f t="shared" si="3"/>
        <v>52045</v>
      </c>
      <c r="K20" s="37">
        <f t="shared" si="4"/>
        <v>370560.4</v>
      </c>
      <c r="M20" s="35" t="s">
        <v>87</v>
      </c>
      <c r="N20" s="36">
        <f t="shared" si="0"/>
        <v>231000</v>
      </c>
      <c r="O20" s="38">
        <f t="shared" si="6"/>
        <v>45000</v>
      </c>
      <c r="P20" s="38">
        <f t="shared" si="6"/>
        <v>30000</v>
      </c>
      <c r="Q20" s="38">
        <f t="shared" si="6"/>
        <v>60000</v>
      </c>
      <c r="R20" s="36">
        <f t="shared" si="7"/>
        <v>366000</v>
      </c>
    </row>
    <row r="21" spans="2:18" x14ac:dyDescent="0.25">
      <c r="B21" s="35" t="s">
        <v>88</v>
      </c>
      <c r="C21" s="36">
        <f>+'[1]HOTELES NAL'!I12</f>
        <v>231000</v>
      </c>
      <c r="D21" s="37">
        <f t="shared" si="1"/>
        <v>240447.9</v>
      </c>
      <c r="E21" s="36">
        <f t="shared" si="5"/>
        <v>45000</v>
      </c>
      <c r="F21" s="37">
        <f t="shared" si="2"/>
        <v>46840.5</v>
      </c>
      <c r="G21" s="36">
        <f t="shared" si="5"/>
        <v>30000</v>
      </c>
      <c r="H21" s="37">
        <f t="shared" si="3"/>
        <v>31227</v>
      </c>
      <c r="I21" s="38">
        <f t="shared" si="5"/>
        <v>50000</v>
      </c>
      <c r="J21" s="37">
        <f t="shared" si="3"/>
        <v>52045</v>
      </c>
      <c r="K21" s="37">
        <f t="shared" si="4"/>
        <v>370560.4</v>
      </c>
      <c r="M21" s="35" t="s">
        <v>88</v>
      </c>
      <c r="N21" s="36">
        <f t="shared" si="0"/>
        <v>231000</v>
      </c>
      <c r="O21" s="38">
        <f t="shared" si="6"/>
        <v>45000</v>
      </c>
      <c r="P21" s="38">
        <f t="shared" si="6"/>
        <v>30000</v>
      </c>
      <c r="Q21" s="38">
        <f t="shared" si="6"/>
        <v>60000</v>
      </c>
      <c r="R21" s="36">
        <f t="shared" si="7"/>
        <v>366000</v>
      </c>
    </row>
    <row r="22" spans="2:18" x14ac:dyDescent="0.25">
      <c r="B22" s="35" t="s">
        <v>89</v>
      </c>
      <c r="C22" s="36">
        <f>+'[1]HOTELES NAL'!I13</f>
        <v>229000</v>
      </c>
      <c r="D22" s="37">
        <f t="shared" si="1"/>
        <v>238366.1</v>
      </c>
      <c r="E22" s="36">
        <f t="shared" si="5"/>
        <v>45000</v>
      </c>
      <c r="F22" s="37">
        <f t="shared" si="2"/>
        <v>46840.5</v>
      </c>
      <c r="G22" s="36">
        <f t="shared" si="5"/>
        <v>30000</v>
      </c>
      <c r="H22" s="37">
        <f t="shared" si="3"/>
        <v>31227</v>
      </c>
      <c r="I22" s="38">
        <f t="shared" si="5"/>
        <v>50000</v>
      </c>
      <c r="J22" s="37">
        <f t="shared" si="3"/>
        <v>52045</v>
      </c>
      <c r="K22" s="37">
        <f t="shared" si="4"/>
        <v>368478.6</v>
      </c>
      <c r="M22" s="35" t="s">
        <v>89</v>
      </c>
      <c r="N22" s="36">
        <f t="shared" si="0"/>
        <v>229000</v>
      </c>
      <c r="O22" s="38">
        <f t="shared" si="6"/>
        <v>45000</v>
      </c>
      <c r="P22" s="38">
        <f t="shared" si="6"/>
        <v>30000</v>
      </c>
      <c r="Q22" s="38">
        <f t="shared" si="6"/>
        <v>60000</v>
      </c>
      <c r="R22" s="36">
        <f t="shared" si="7"/>
        <v>364000</v>
      </c>
    </row>
    <row r="23" spans="2:18" x14ac:dyDescent="0.25">
      <c r="B23" s="35" t="s">
        <v>90</v>
      </c>
      <c r="C23" s="36">
        <f>+'[1]HOTELES NAL'!I14</f>
        <v>216000</v>
      </c>
      <c r="D23" s="37">
        <f t="shared" si="1"/>
        <v>224834.4</v>
      </c>
      <c r="E23" s="36">
        <f t="shared" si="5"/>
        <v>45000</v>
      </c>
      <c r="F23" s="37">
        <f t="shared" si="2"/>
        <v>46840.5</v>
      </c>
      <c r="G23" s="36">
        <f t="shared" si="5"/>
        <v>30000</v>
      </c>
      <c r="H23" s="37">
        <f t="shared" si="3"/>
        <v>31227</v>
      </c>
      <c r="I23" s="38">
        <f t="shared" si="5"/>
        <v>50000</v>
      </c>
      <c r="J23" s="37">
        <f t="shared" si="3"/>
        <v>52045</v>
      </c>
      <c r="K23" s="37">
        <f t="shared" si="4"/>
        <v>354946.9</v>
      </c>
      <c r="M23" s="35" t="s">
        <v>90</v>
      </c>
      <c r="N23" s="36">
        <f t="shared" si="0"/>
        <v>216000</v>
      </c>
      <c r="O23" s="38">
        <f t="shared" si="6"/>
        <v>45000</v>
      </c>
      <c r="P23" s="38">
        <f t="shared" si="6"/>
        <v>30000</v>
      </c>
      <c r="Q23" s="38">
        <f t="shared" si="6"/>
        <v>60000</v>
      </c>
      <c r="R23" s="36">
        <f t="shared" si="7"/>
        <v>351000</v>
      </c>
    </row>
    <row r="24" spans="2:18" x14ac:dyDescent="0.25">
      <c r="B24" s="35" t="s">
        <v>91</v>
      </c>
      <c r="C24" s="36">
        <f>+'[1]HOTELES NAL'!I15</f>
        <v>212000</v>
      </c>
      <c r="D24" s="37">
        <f t="shared" si="1"/>
        <v>220670.8</v>
      </c>
      <c r="E24" s="36">
        <f t="shared" si="5"/>
        <v>45000</v>
      </c>
      <c r="F24" s="37">
        <f t="shared" si="2"/>
        <v>46840.5</v>
      </c>
      <c r="G24" s="36">
        <f t="shared" si="5"/>
        <v>30000</v>
      </c>
      <c r="H24" s="37">
        <f t="shared" si="3"/>
        <v>31227</v>
      </c>
      <c r="I24" s="38">
        <f t="shared" si="5"/>
        <v>50000</v>
      </c>
      <c r="J24" s="37">
        <f t="shared" si="3"/>
        <v>52045</v>
      </c>
      <c r="K24" s="37">
        <f t="shared" si="4"/>
        <v>350783.3</v>
      </c>
      <c r="M24" s="35" t="s">
        <v>91</v>
      </c>
      <c r="N24" s="36">
        <f t="shared" si="0"/>
        <v>212000</v>
      </c>
      <c r="O24" s="38">
        <f t="shared" si="6"/>
        <v>45000</v>
      </c>
      <c r="P24" s="38">
        <f t="shared" si="6"/>
        <v>30000</v>
      </c>
      <c r="Q24" s="38">
        <f t="shared" si="6"/>
        <v>60000</v>
      </c>
      <c r="R24" s="36">
        <f t="shared" si="7"/>
        <v>347000</v>
      </c>
    </row>
    <row r="25" spans="2:18" x14ac:dyDescent="0.25">
      <c r="B25" s="35" t="s">
        <v>92</v>
      </c>
      <c r="C25" s="36">
        <f>+'[1]HOTELES NAL'!I16</f>
        <v>212000</v>
      </c>
      <c r="D25" s="37">
        <f t="shared" si="1"/>
        <v>220670.8</v>
      </c>
      <c r="E25" s="36">
        <f t="shared" si="5"/>
        <v>45000</v>
      </c>
      <c r="F25" s="37">
        <f t="shared" si="2"/>
        <v>46840.5</v>
      </c>
      <c r="G25" s="36">
        <f t="shared" si="5"/>
        <v>30000</v>
      </c>
      <c r="H25" s="37">
        <f t="shared" si="3"/>
        <v>31227</v>
      </c>
      <c r="I25" s="38">
        <f t="shared" si="5"/>
        <v>50000</v>
      </c>
      <c r="J25" s="37">
        <f t="shared" si="3"/>
        <v>52045</v>
      </c>
      <c r="K25" s="37">
        <f t="shared" si="4"/>
        <v>350783.3</v>
      </c>
      <c r="M25" s="35" t="s">
        <v>92</v>
      </c>
      <c r="N25" s="36">
        <f t="shared" si="0"/>
        <v>212000</v>
      </c>
      <c r="O25" s="38">
        <f t="shared" si="6"/>
        <v>45000</v>
      </c>
      <c r="P25" s="38">
        <f t="shared" si="6"/>
        <v>30000</v>
      </c>
      <c r="Q25" s="38">
        <f t="shared" si="6"/>
        <v>60000</v>
      </c>
      <c r="R25" s="36">
        <f t="shared" si="7"/>
        <v>347000</v>
      </c>
    </row>
    <row r="26" spans="2:18" x14ac:dyDescent="0.25">
      <c r="B26" s="35" t="s">
        <v>93</v>
      </c>
      <c r="C26" s="36">
        <f>+'[1]HOTELES NAL'!I17</f>
        <v>204000</v>
      </c>
      <c r="D26" s="37">
        <f t="shared" si="1"/>
        <v>212343.6</v>
      </c>
      <c r="E26" s="36">
        <f t="shared" si="5"/>
        <v>45000</v>
      </c>
      <c r="F26" s="37">
        <f t="shared" si="2"/>
        <v>46840.5</v>
      </c>
      <c r="G26" s="36">
        <f t="shared" si="5"/>
        <v>30000</v>
      </c>
      <c r="H26" s="37">
        <f t="shared" si="3"/>
        <v>31227</v>
      </c>
      <c r="I26" s="38">
        <f t="shared" si="5"/>
        <v>50000</v>
      </c>
      <c r="J26" s="37">
        <f t="shared" si="3"/>
        <v>52045</v>
      </c>
      <c r="K26" s="37">
        <f t="shared" si="4"/>
        <v>342456.1</v>
      </c>
      <c r="M26" s="35" t="s">
        <v>93</v>
      </c>
      <c r="N26" s="36">
        <f t="shared" si="0"/>
        <v>204000</v>
      </c>
      <c r="O26" s="38">
        <f t="shared" si="6"/>
        <v>45000</v>
      </c>
      <c r="P26" s="38">
        <f t="shared" si="6"/>
        <v>30000</v>
      </c>
      <c r="Q26" s="38">
        <f t="shared" si="6"/>
        <v>60000</v>
      </c>
      <c r="R26" s="36">
        <f t="shared" si="7"/>
        <v>339000</v>
      </c>
    </row>
    <row r="27" spans="2:18" x14ac:dyDescent="0.25">
      <c r="B27" s="35" t="s">
        <v>94</v>
      </c>
      <c r="C27" s="36">
        <f>+'[1]HOTELES NAL'!I18</f>
        <v>194000</v>
      </c>
      <c r="D27" s="37">
        <f t="shared" si="1"/>
        <v>201934.6</v>
      </c>
      <c r="E27" s="36">
        <f t="shared" si="5"/>
        <v>45000</v>
      </c>
      <c r="F27" s="37">
        <f t="shared" si="2"/>
        <v>46840.5</v>
      </c>
      <c r="G27" s="36">
        <f t="shared" si="5"/>
        <v>30000</v>
      </c>
      <c r="H27" s="37">
        <f t="shared" si="3"/>
        <v>31227</v>
      </c>
      <c r="I27" s="38">
        <f t="shared" si="5"/>
        <v>50000</v>
      </c>
      <c r="J27" s="37">
        <f t="shared" si="3"/>
        <v>52045</v>
      </c>
      <c r="K27" s="37">
        <f t="shared" si="4"/>
        <v>332047.09999999998</v>
      </c>
      <c r="M27" s="35" t="s">
        <v>94</v>
      </c>
      <c r="N27" s="36">
        <f t="shared" si="0"/>
        <v>194000</v>
      </c>
      <c r="O27" s="38">
        <f t="shared" si="6"/>
        <v>45000</v>
      </c>
      <c r="P27" s="38">
        <f t="shared" si="6"/>
        <v>30000</v>
      </c>
      <c r="Q27" s="38">
        <f t="shared" si="6"/>
        <v>60000</v>
      </c>
      <c r="R27" s="36">
        <f t="shared" si="7"/>
        <v>329000</v>
      </c>
    </row>
    <row r="28" spans="2:18" x14ac:dyDescent="0.25">
      <c r="B28" s="35" t="s">
        <v>95</v>
      </c>
      <c r="C28" s="36">
        <f>+'[1]HOTELES NAL'!I19</f>
        <v>186000</v>
      </c>
      <c r="D28" s="37">
        <f t="shared" si="1"/>
        <v>193607.4</v>
      </c>
      <c r="E28" s="36">
        <f t="shared" si="5"/>
        <v>45000</v>
      </c>
      <c r="F28" s="37">
        <f t="shared" si="2"/>
        <v>46840.5</v>
      </c>
      <c r="G28" s="36">
        <f t="shared" si="5"/>
        <v>30000</v>
      </c>
      <c r="H28" s="37">
        <f t="shared" si="3"/>
        <v>31227</v>
      </c>
      <c r="I28" s="38">
        <f t="shared" si="5"/>
        <v>50000</v>
      </c>
      <c r="J28" s="37">
        <f t="shared" si="3"/>
        <v>52045</v>
      </c>
      <c r="K28" s="37">
        <f t="shared" si="4"/>
        <v>323719.90000000002</v>
      </c>
      <c r="M28" s="35" t="s">
        <v>95</v>
      </c>
      <c r="N28" s="36">
        <f t="shared" si="0"/>
        <v>186000</v>
      </c>
      <c r="O28" s="38">
        <f t="shared" si="6"/>
        <v>45000</v>
      </c>
      <c r="P28" s="38">
        <f t="shared" si="6"/>
        <v>30000</v>
      </c>
      <c r="Q28" s="38">
        <f t="shared" si="6"/>
        <v>60000</v>
      </c>
      <c r="R28" s="36">
        <f t="shared" si="7"/>
        <v>321000</v>
      </c>
    </row>
    <row r="29" spans="2:18" x14ac:dyDescent="0.25">
      <c r="B29" s="35" t="s">
        <v>96</v>
      </c>
      <c r="C29" s="36">
        <f>+'[1]HOTELES NAL'!I20</f>
        <v>182000</v>
      </c>
      <c r="D29" s="37">
        <f t="shared" si="1"/>
        <v>189443.8</v>
      </c>
      <c r="E29" s="36">
        <f t="shared" si="5"/>
        <v>45000</v>
      </c>
      <c r="F29" s="37">
        <f t="shared" si="2"/>
        <v>46840.5</v>
      </c>
      <c r="G29" s="36">
        <f t="shared" si="5"/>
        <v>30000</v>
      </c>
      <c r="H29" s="37">
        <f t="shared" si="3"/>
        <v>31227</v>
      </c>
      <c r="I29" s="38">
        <f t="shared" si="5"/>
        <v>50000</v>
      </c>
      <c r="J29" s="37">
        <f t="shared" si="3"/>
        <v>52045</v>
      </c>
      <c r="K29" s="37">
        <f t="shared" si="4"/>
        <v>319556.3</v>
      </c>
      <c r="M29" s="35" t="s">
        <v>96</v>
      </c>
      <c r="N29" s="36">
        <f t="shared" si="0"/>
        <v>182000</v>
      </c>
      <c r="O29" s="38">
        <f t="shared" si="6"/>
        <v>45000</v>
      </c>
      <c r="P29" s="38">
        <f t="shared" si="6"/>
        <v>30000</v>
      </c>
      <c r="Q29" s="38">
        <f t="shared" si="6"/>
        <v>60000</v>
      </c>
      <c r="R29" s="36">
        <f t="shared" si="7"/>
        <v>317000</v>
      </c>
    </row>
    <row r="30" spans="2:18" x14ac:dyDescent="0.25">
      <c r="B30" s="35" t="s">
        <v>97</v>
      </c>
      <c r="C30" s="36">
        <f>+'[1]HOTELES NAL'!I21</f>
        <v>181000</v>
      </c>
      <c r="D30" s="37">
        <f t="shared" si="1"/>
        <v>188402.9</v>
      </c>
      <c r="E30" s="36">
        <f t="shared" si="5"/>
        <v>45000</v>
      </c>
      <c r="F30" s="37">
        <f t="shared" si="2"/>
        <v>46840.5</v>
      </c>
      <c r="G30" s="36">
        <f t="shared" si="5"/>
        <v>30000</v>
      </c>
      <c r="H30" s="37">
        <f t="shared" si="3"/>
        <v>31227</v>
      </c>
      <c r="I30" s="38">
        <f t="shared" si="5"/>
        <v>50000</v>
      </c>
      <c r="J30" s="37">
        <f t="shared" si="3"/>
        <v>52045</v>
      </c>
      <c r="K30" s="37">
        <f t="shared" si="4"/>
        <v>318515.40000000002</v>
      </c>
      <c r="M30" s="35" t="s">
        <v>97</v>
      </c>
      <c r="N30" s="36">
        <f t="shared" si="0"/>
        <v>181000</v>
      </c>
      <c r="O30" s="38">
        <f t="shared" si="6"/>
        <v>45000</v>
      </c>
      <c r="P30" s="38">
        <f t="shared" si="6"/>
        <v>30000</v>
      </c>
      <c r="Q30" s="38">
        <f t="shared" si="6"/>
        <v>60000</v>
      </c>
      <c r="R30" s="36">
        <f t="shared" si="7"/>
        <v>316000</v>
      </c>
    </row>
    <row r="31" spans="2:18" x14ac:dyDescent="0.25">
      <c r="B31" s="35" t="s">
        <v>98</v>
      </c>
      <c r="C31" s="36">
        <f>+'[1]HOTELES NAL'!I22</f>
        <v>180000</v>
      </c>
      <c r="D31" s="37">
        <f t="shared" si="1"/>
        <v>187362</v>
      </c>
      <c r="E31" s="36">
        <f t="shared" si="5"/>
        <v>45000</v>
      </c>
      <c r="F31" s="37">
        <f t="shared" si="2"/>
        <v>46840.5</v>
      </c>
      <c r="G31" s="36">
        <f t="shared" si="5"/>
        <v>30000</v>
      </c>
      <c r="H31" s="37">
        <f t="shared" si="3"/>
        <v>31227</v>
      </c>
      <c r="I31" s="38">
        <f t="shared" si="5"/>
        <v>50000</v>
      </c>
      <c r="J31" s="37">
        <f t="shared" si="3"/>
        <v>52045</v>
      </c>
      <c r="K31" s="37">
        <f t="shared" si="4"/>
        <v>317474.5</v>
      </c>
      <c r="M31" s="35" t="s">
        <v>98</v>
      </c>
      <c r="N31" s="36">
        <f t="shared" si="0"/>
        <v>180000</v>
      </c>
      <c r="O31" s="38">
        <f t="shared" si="6"/>
        <v>45000</v>
      </c>
      <c r="P31" s="38">
        <f t="shared" si="6"/>
        <v>30000</v>
      </c>
      <c r="Q31" s="38">
        <f t="shared" si="6"/>
        <v>60000</v>
      </c>
      <c r="R31" s="36">
        <f t="shared" si="7"/>
        <v>315000</v>
      </c>
    </row>
    <row r="32" spans="2:18" x14ac:dyDescent="0.25">
      <c r="B32" s="35" t="s">
        <v>99</v>
      </c>
      <c r="C32" s="36">
        <f>+'[1]HOTELES NAL'!I23</f>
        <v>179000</v>
      </c>
      <c r="D32" s="37">
        <f t="shared" si="1"/>
        <v>186321.1</v>
      </c>
      <c r="E32" s="36">
        <f t="shared" si="5"/>
        <v>45000</v>
      </c>
      <c r="F32" s="37">
        <f t="shared" si="2"/>
        <v>46840.5</v>
      </c>
      <c r="G32" s="36">
        <f t="shared" si="5"/>
        <v>30000</v>
      </c>
      <c r="H32" s="37">
        <f t="shared" si="3"/>
        <v>31227</v>
      </c>
      <c r="I32" s="38">
        <f t="shared" si="5"/>
        <v>50000</v>
      </c>
      <c r="J32" s="37">
        <f t="shared" si="3"/>
        <v>52045</v>
      </c>
      <c r="K32" s="37">
        <f t="shared" si="4"/>
        <v>316433.59999999998</v>
      </c>
      <c r="M32" s="35" t="s">
        <v>99</v>
      </c>
      <c r="N32" s="36">
        <f t="shared" si="0"/>
        <v>179000</v>
      </c>
      <c r="O32" s="38">
        <f t="shared" si="6"/>
        <v>45000</v>
      </c>
      <c r="P32" s="38">
        <f t="shared" si="6"/>
        <v>30000</v>
      </c>
      <c r="Q32" s="38">
        <f t="shared" si="6"/>
        <v>60000</v>
      </c>
      <c r="R32" s="36">
        <f t="shared" si="7"/>
        <v>314000</v>
      </c>
    </row>
    <row r="33" spans="2:18" x14ac:dyDescent="0.25">
      <c r="B33" s="35" t="s">
        <v>100</v>
      </c>
      <c r="C33" s="36">
        <f>+'[1]HOTELES NAL'!I24</f>
        <v>171000</v>
      </c>
      <c r="D33" s="37">
        <f t="shared" si="1"/>
        <v>177993.9</v>
      </c>
      <c r="E33" s="36">
        <f t="shared" ref="E33:I39" si="8">+E32</f>
        <v>45000</v>
      </c>
      <c r="F33" s="37">
        <f t="shared" si="2"/>
        <v>46840.5</v>
      </c>
      <c r="G33" s="36">
        <f t="shared" si="8"/>
        <v>30000</v>
      </c>
      <c r="H33" s="37">
        <f t="shared" si="3"/>
        <v>31227</v>
      </c>
      <c r="I33" s="38">
        <f t="shared" si="8"/>
        <v>50000</v>
      </c>
      <c r="J33" s="37">
        <f t="shared" si="3"/>
        <v>52045</v>
      </c>
      <c r="K33" s="37">
        <f t="shared" si="4"/>
        <v>308106.40000000002</v>
      </c>
      <c r="M33" s="35" t="s">
        <v>100</v>
      </c>
      <c r="N33" s="36">
        <f t="shared" si="0"/>
        <v>171000</v>
      </c>
      <c r="O33" s="38">
        <f t="shared" ref="O33:Q39" si="9">+O32</f>
        <v>45000</v>
      </c>
      <c r="P33" s="38">
        <f t="shared" si="9"/>
        <v>30000</v>
      </c>
      <c r="Q33" s="38">
        <f t="shared" si="9"/>
        <v>60000</v>
      </c>
      <c r="R33" s="36">
        <f t="shared" si="7"/>
        <v>306000</v>
      </c>
    </row>
    <row r="34" spans="2:18" x14ac:dyDescent="0.25">
      <c r="B34" s="35" t="s">
        <v>101</v>
      </c>
      <c r="C34" s="36">
        <f>+'[1]HOTELES NAL'!I25</f>
        <v>169000</v>
      </c>
      <c r="D34" s="37">
        <f t="shared" si="1"/>
        <v>175912.1</v>
      </c>
      <c r="E34" s="36">
        <f t="shared" si="8"/>
        <v>45000</v>
      </c>
      <c r="F34" s="37">
        <f t="shared" si="2"/>
        <v>46840.5</v>
      </c>
      <c r="G34" s="36">
        <f t="shared" si="8"/>
        <v>30000</v>
      </c>
      <c r="H34" s="37">
        <f t="shared" si="3"/>
        <v>31227</v>
      </c>
      <c r="I34" s="38">
        <f t="shared" si="8"/>
        <v>50000</v>
      </c>
      <c r="J34" s="37">
        <f t="shared" si="3"/>
        <v>52045</v>
      </c>
      <c r="K34" s="37">
        <f t="shared" si="4"/>
        <v>306024.59999999998</v>
      </c>
      <c r="M34" s="35" t="s">
        <v>101</v>
      </c>
      <c r="N34" s="36">
        <f t="shared" si="0"/>
        <v>169000</v>
      </c>
      <c r="O34" s="38">
        <f t="shared" si="9"/>
        <v>45000</v>
      </c>
      <c r="P34" s="38">
        <f t="shared" si="9"/>
        <v>30000</v>
      </c>
      <c r="Q34" s="38">
        <f t="shared" si="9"/>
        <v>60000</v>
      </c>
      <c r="R34" s="36">
        <f t="shared" si="7"/>
        <v>304000</v>
      </c>
    </row>
    <row r="35" spans="2:18" x14ac:dyDescent="0.25">
      <c r="B35" s="35" t="s">
        <v>102</v>
      </c>
      <c r="C35" s="36">
        <f>+'[1]HOTELES NAL'!I26</f>
        <v>165000</v>
      </c>
      <c r="D35" s="37">
        <f t="shared" si="1"/>
        <v>171748.5</v>
      </c>
      <c r="E35" s="36">
        <f t="shared" si="8"/>
        <v>45000</v>
      </c>
      <c r="F35" s="37">
        <f t="shared" si="2"/>
        <v>46840.5</v>
      </c>
      <c r="G35" s="36">
        <f t="shared" si="8"/>
        <v>30000</v>
      </c>
      <c r="H35" s="37">
        <f t="shared" si="3"/>
        <v>31227</v>
      </c>
      <c r="I35" s="38">
        <f t="shared" si="8"/>
        <v>50000</v>
      </c>
      <c r="J35" s="37">
        <f t="shared" si="3"/>
        <v>52045</v>
      </c>
      <c r="K35" s="37">
        <f t="shared" si="4"/>
        <v>301861</v>
      </c>
      <c r="M35" s="35" t="s">
        <v>102</v>
      </c>
      <c r="N35" s="36">
        <f t="shared" si="0"/>
        <v>165000</v>
      </c>
      <c r="O35" s="38">
        <f t="shared" si="9"/>
        <v>45000</v>
      </c>
      <c r="P35" s="38">
        <f t="shared" si="9"/>
        <v>30000</v>
      </c>
      <c r="Q35" s="38">
        <f t="shared" si="9"/>
        <v>60000</v>
      </c>
      <c r="R35" s="36">
        <f t="shared" si="7"/>
        <v>300000</v>
      </c>
    </row>
    <row r="36" spans="2:18" x14ac:dyDescent="0.25">
      <c r="B36" s="35" t="s">
        <v>103</v>
      </c>
      <c r="C36" s="36">
        <f>+'[1]HOTELES NAL'!I27</f>
        <v>161000</v>
      </c>
      <c r="D36" s="37">
        <f t="shared" si="1"/>
        <v>167584.9</v>
      </c>
      <c r="E36" s="36">
        <f t="shared" si="8"/>
        <v>45000</v>
      </c>
      <c r="F36" s="37">
        <f t="shared" si="2"/>
        <v>46840.5</v>
      </c>
      <c r="G36" s="36">
        <f t="shared" si="8"/>
        <v>30000</v>
      </c>
      <c r="H36" s="37">
        <f t="shared" si="3"/>
        <v>31227</v>
      </c>
      <c r="I36" s="38">
        <f t="shared" si="8"/>
        <v>50000</v>
      </c>
      <c r="J36" s="37">
        <f t="shared" si="3"/>
        <v>52045</v>
      </c>
      <c r="K36" s="37">
        <f t="shared" si="4"/>
        <v>297697.40000000002</v>
      </c>
      <c r="M36" s="35" t="s">
        <v>103</v>
      </c>
      <c r="N36" s="36">
        <f t="shared" si="0"/>
        <v>161000</v>
      </c>
      <c r="O36" s="38">
        <f t="shared" si="9"/>
        <v>45000</v>
      </c>
      <c r="P36" s="38">
        <f t="shared" si="9"/>
        <v>30000</v>
      </c>
      <c r="Q36" s="38">
        <f t="shared" si="9"/>
        <v>60000</v>
      </c>
      <c r="R36" s="36">
        <f t="shared" si="7"/>
        <v>296000</v>
      </c>
    </row>
    <row r="37" spans="2:18" x14ac:dyDescent="0.25">
      <c r="B37" s="35" t="s">
        <v>104</v>
      </c>
      <c r="C37" s="36">
        <f>+'[1]HOTELES NAL'!I28</f>
        <v>152000</v>
      </c>
      <c r="D37" s="37">
        <f t="shared" si="1"/>
        <v>158216.79999999999</v>
      </c>
      <c r="E37" s="36">
        <f t="shared" si="8"/>
        <v>45000</v>
      </c>
      <c r="F37" s="37">
        <f t="shared" si="2"/>
        <v>46840.5</v>
      </c>
      <c r="G37" s="36">
        <f t="shared" si="8"/>
        <v>30000</v>
      </c>
      <c r="H37" s="37">
        <f t="shared" si="3"/>
        <v>31227</v>
      </c>
      <c r="I37" s="38">
        <f t="shared" si="8"/>
        <v>50000</v>
      </c>
      <c r="J37" s="37">
        <f t="shared" si="3"/>
        <v>52045</v>
      </c>
      <c r="K37" s="37">
        <f t="shared" si="4"/>
        <v>288329.3</v>
      </c>
      <c r="M37" s="35" t="s">
        <v>104</v>
      </c>
      <c r="N37" s="36">
        <f t="shared" si="0"/>
        <v>152000</v>
      </c>
      <c r="O37" s="38">
        <f t="shared" si="9"/>
        <v>45000</v>
      </c>
      <c r="P37" s="38">
        <f t="shared" si="9"/>
        <v>30000</v>
      </c>
      <c r="Q37" s="38">
        <f t="shared" si="9"/>
        <v>60000</v>
      </c>
      <c r="R37" s="36">
        <f t="shared" si="7"/>
        <v>287000</v>
      </c>
    </row>
    <row r="38" spans="2:18" x14ac:dyDescent="0.25">
      <c r="B38" s="35" t="s">
        <v>105</v>
      </c>
      <c r="C38" s="36">
        <f>+'[1]HOTELES NAL'!I29</f>
        <v>151000</v>
      </c>
      <c r="D38" s="37">
        <f t="shared" si="1"/>
        <v>157175.9</v>
      </c>
      <c r="E38" s="36">
        <f t="shared" si="8"/>
        <v>45000</v>
      </c>
      <c r="F38" s="37">
        <f t="shared" si="2"/>
        <v>46840.5</v>
      </c>
      <c r="G38" s="36">
        <f t="shared" si="8"/>
        <v>30000</v>
      </c>
      <c r="H38" s="37">
        <f t="shared" si="3"/>
        <v>31227</v>
      </c>
      <c r="I38" s="38">
        <f t="shared" si="8"/>
        <v>50000</v>
      </c>
      <c r="J38" s="37">
        <f t="shared" si="3"/>
        <v>52045</v>
      </c>
      <c r="K38" s="37">
        <f t="shared" si="4"/>
        <v>287288.40000000002</v>
      </c>
      <c r="M38" s="35" t="s">
        <v>105</v>
      </c>
      <c r="N38" s="36">
        <f t="shared" si="0"/>
        <v>151000</v>
      </c>
      <c r="O38" s="38">
        <f t="shared" si="9"/>
        <v>45000</v>
      </c>
      <c r="P38" s="38">
        <f t="shared" si="9"/>
        <v>30000</v>
      </c>
      <c r="Q38" s="38">
        <f t="shared" si="9"/>
        <v>60000</v>
      </c>
      <c r="R38" s="36">
        <f t="shared" si="7"/>
        <v>286000</v>
      </c>
    </row>
    <row r="39" spans="2:18" x14ac:dyDescent="0.25">
      <c r="B39" s="35" t="s">
        <v>106</v>
      </c>
      <c r="C39" s="36">
        <f>+'[1]HOTELES NAL'!I30</f>
        <v>150000</v>
      </c>
      <c r="D39" s="37">
        <f t="shared" si="1"/>
        <v>156135</v>
      </c>
      <c r="E39" s="36">
        <f t="shared" si="8"/>
        <v>45000</v>
      </c>
      <c r="F39" s="37">
        <f t="shared" si="2"/>
        <v>46840.5</v>
      </c>
      <c r="G39" s="36">
        <f t="shared" si="8"/>
        <v>30000</v>
      </c>
      <c r="H39" s="37">
        <f t="shared" si="3"/>
        <v>31227</v>
      </c>
      <c r="I39" s="38">
        <f t="shared" si="8"/>
        <v>50000</v>
      </c>
      <c r="J39" s="37">
        <f t="shared" si="3"/>
        <v>52045</v>
      </c>
      <c r="K39" s="37">
        <f t="shared" si="4"/>
        <v>286247.5</v>
      </c>
      <c r="M39" s="35" t="s">
        <v>106</v>
      </c>
      <c r="N39" s="36">
        <f t="shared" si="0"/>
        <v>150000</v>
      </c>
      <c r="O39" s="38">
        <f t="shared" si="9"/>
        <v>45000</v>
      </c>
      <c r="P39" s="38">
        <f t="shared" si="9"/>
        <v>30000</v>
      </c>
      <c r="Q39" s="38">
        <f t="shared" si="9"/>
        <v>60000</v>
      </c>
      <c r="R39" s="36">
        <f t="shared" si="7"/>
        <v>285000</v>
      </c>
    </row>
  </sheetData>
  <mergeCells count="7">
    <mergeCell ref="B13:C13"/>
    <mergeCell ref="B4:C4"/>
    <mergeCell ref="B5:C5"/>
    <mergeCell ref="B6:C6"/>
    <mergeCell ref="B8:C8"/>
    <mergeCell ref="B10:C10"/>
    <mergeCell ref="B12:C12"/>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2"/>
  <dimension ref="C2:H9"/>
  <sheetViews>
    <sheetView workbookViewId="0">
      <selection activeCell="H5" sqref="H5"/>
    </sheetView>
  </sheetViews>
  <sheetFormatPr baseColWidth="10" defaultRowHeight="15" x14ac:dyDescent="0.25"/>
  <cols>
    <col min="3" max="3" width="19.140625" customWidth="1" collapsed="1"/>
  </cols>
  <sheetData>
    <row r="2" spans="3:8" x14ac:dyDescent="0.25">
      <c r="C2" t="s">
        <v>14</v>
      </c>
      <c r="D2" t="s">
        <v>7</v>
      </c>
      <c r="E2" t="s">
        <v>19</v>
      </c>
      <c r="F2" t="s">
        <v>22</v>
      </c>
      <c r="H2" t="s">
        <v>35</v>
      </c>
    </row>
    <row r="3" spans="3:8" x14ac:dyDescent="0.25">
      <c r="C3" s="3" t="s">
        <v>16</v>
      </c>
      <c r="D3" s="3" t="s">
        <v>9</v>
      </c>
      <c r="E3" s="3" t="s">
        <v>32</v>
      </c>
      <c r="F3" s="3" t="s">
        <v>23</v>
      </c>
      <c r="H3" s="3" t="s">
        <v>36</v>
      </c>
    </row>
    <row r="4" spans="3:8" x14ac:dyDescent="0.25">
      <c r="C4" s="3" t="s">
        <v>17</v>
      </c>
      <c r="D4" s="3" t="s">
        <v>10</v>
      </c>
      <c r="E4" s="3" t="s">
        <v>33</v>
      </c>
      <c r="F4" s="3" t="s">
        <v>24</v>
      </c>
      <c r="H4" s="3" t="s">
        <v>37</v>
      </c>
    </row>
    <row r="5" spans="3:8" ht="23.25" x14ac:dyDescent="0.25">
      <c r="C5" s="3" t="s">
        <v>18</v>
      </c>
      <c r="D5" s="3"/>
      <c r="E5" s="5" t="s">
        <v>34</v>
      </c>
      <c r="F5" s="3" t="s">
        <v>25</v>
      </c>
      <c r="H5" s="3"/>
    </row>
    <row r="6" spans="3:8" x14ac:dyDescent="0.25">
      <c r="F6" s="3" t="s">
        <v>26</v>
      </c>
    </row>
    <row r="7" spans="3:8" x14ac:dyDescent="0.25">
      <c r="F7" s="3" t="s">
        <v>27</v>
      </c>
    </row>
    <row r="8" spans="3:8" x14ac:dyDescent="0.25">
      <c r="F8" s="3" t="s">
        <v>28</v>
      </c>
    </row>
    <row r="9" spans="3:8" x14ac:dyDescent="0.25">
      <c r="F9" s="3" t="s">
        <v>29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06AE39B360EB448AB82D8417589602B" ma:contentTypeVersion="1" ma:contentTypeDescription="Crear nuevo documento." ma:contentTypeScope="" ma:versionID="a0d537fd96b1e596fa75951a517ff985">
  <xsd:schema xmlns:xsd="http://www.w3.org/2001/XMLSchema" xmlns:xs="http://www.w3.org/2001/XMLSchema" xmlns:p="http://schemas.microsoft.com/office/2006/metadata/properties" xmlns:ns2="3d69a7ca-cdb2-4787-a72e-4c4f64644372" targetNamespace="http://schemas.microsoft.com/office/2006/metadata/properties" ma:root="true" ma:fieldsID="73efe5189b9bff96433d2688db357ad6" ns2:_="">
    <xsd:import namespace="3d69a7ca-cdb2-4787-a72e-4c4f64644372"/>
    <xsd:element name="properties">
      <xsd:complexType>
        <xsd:sequence>
          <xsd:element name="documentManagement">
            <xsd:complexType>
              <xsd:all>
                <xsd:element ref="ns2:Subdirecc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d69a7ca-cdb2-4787-a72e-4c4f64644372" elementFormDefault="qualified">
    <xsd:import namespace="http://schemas.microsoft.com/office/2006/documentManagement/types"/>
    <xsd:import namespace="http://schemas.microsoft.com/office/infopath/2007/PartnerControls"/>
    <xsd:element name="Subdireccion" ma:index="8" nillable="true" ma:displayName="Subdireccion" ma:default="Todas" ma:description="Subdireccion a la cual aplica el documento" ma:format="Dropdown" ma:internalName="Subdireccion">
      <xsd:simpleType>
        <xsd:restriction base="dms:Choice">
          <xsd:enumeration value="Todas"/>
          <xsd:enumeration value="Subdirección de Operaciones"/>
          <xsd:enumeration value="Subdirección ETES"/>
          <xsd:enumeration value="Subdirección Guia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Subdireccion xmlns="3d69a7ca-cdb2-4787-a72e-4c4f64644372">Todas</Subdireccion>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A441DA7-6840-46D9-9E00-EC24AB853F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d69a7ca-cdb2-4787-a72e-4c4f6464437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845F928-932B-4B28-9DE7-888D37054803}">
  <ds:schemaRefs>
    <ds:schemaRef ds:uri="http://schemas.microsoft.com/office/infopath/2007/PartnerControls"/>
    <ds:schemaRef ds:uri="http://schemas.microsoft.com/office/2006/metadata/properties"/>
    <ds:schemaRef ds:uri="http://purl.org/dc/elements/1.1/"/>
    <ds:schemaRef ds:uri="http://schemas.microsoft.com/office/2006/documentManagement/types"/>
    <ds:schemaRef ds:uri="http://purl.org/dc/terms/"/>
    <ds:schemaRef ds:uri="http://schemas.openxmlformats.org/package/2006/metadata/core-properties"/>
    <ds:schemaRef ds:uri="3d69a7ca-cdb2-4787-a72e-4c4f64644372"/>
    <ds:schemaRef ds:uri="http://www.w3.org/XML/1998/namespace"/>
    <ds:schemaRef ds:uri="http://purl.org/dc/dcmitype/"/>
  </ds:schemaRefs>
</ds:datastoreItem>
</file>

<file path=customXml/itemProps3.xml><?xml version="1.0" encoding="utf-8"?>
<ds:datastoreItem xmlns:ds="http://schemas.openxmlformats.org/officeDocument/2006/customXml" ds:itemID="{B173A530-8C2A-41DB-86FA-1E404B4F20C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3</vt:i4>
      </vt:variant>
    </vt:vector>
  </HeadingPairs>
  <TitlesOfParts>
    <vt:vector size="9" baseType="lpstr">
      <vt:lpstr>FORMATONUEVO SOLICITUD ANTVIAJE</vt:lpstr>
      <vt:lpstr>INSTRUCTIVO</vt:lpstr>
      <vt:lpstr>TABLA CONTROL DE CAMBIOS </vt:lpstr>
      <vt:lpstr>SOLICITUD</vt:lpstr>
      <vt:lpstr>TARIFARIO2016</vt:lpstr>
      <vt:lpstr>Hoja2</vt:lpstr>
      <vt:lpstr>'FORMATONUEVO SOLICITUD ANTVIAJE'!Área_de_impresión</vt:lpstr>
      <vt:lpstr>SOLICITUD!Área_de_impresión</vt:lpstr>
      <vt:lpstr>SOLICITUD!Títulos_a_imprimir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Antonio Jose Romero V</dc:creator>
  <cp:lastModifiedBy>ELIANA MONTES</cp:lastModifiedBy>
  <cp:lastPrinted>2019-05-15T16:36:42Z</cp:lastPrinted>
  <dcterms:created xsi:type="dcterms:W3CDTF">2014-07-01T15:13:25Z</dcterms:created>
  <dcterms:modified xsi:type="dcterms:W3CDTF">2022-03-31T22:41:49Z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0x010100B06AE39B360EB448AB82D8417589602B</vt:lpwstr>
  </property>
</Properties>
</file>