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1654D360-438D-4927-99D8-3911D63E9588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TH-CT-FO-03 RETIRO CESANTIAS" sheetId="14" r:id="rId1"/>
    <sheet name="INSTRUCTIVO" sheetId="18" r:id="rId2"/>
    <sheet name="TABLA CONTROL DE CAMBIOS" sheetId="19" r:id="rId3"/>
    <sheet name="FORMULA VR LETRAS" sheetId="17" state="hidden" r:id="rId4"/>
    <sheet name="Hoja1" sheetId="16" state="hidden" r:id="rId5"/>
  </sheets>
  <externalReferences>
    <externalReference r:id="rId6"/>
  </externalReferences>
  <definedNames>
    <definedName name="_xlnm.Print_Area" localSheetId="0">'TH-CT-FO-03 RETIRO CESANTIAS'!$A$4:$Q$31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'TH-CT-FO-03 RETIRO CESANTIAS'!#REF!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5" i="14" l="1"/>
  <c r="D4" i="17"/>
  <c r="V15" i="17" s="1"/>
  <c r="C20" i="17"/>
  <c r="C21" i="17" s="1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J9" i="17" l="1"/>
  <c r="J10" i="17" s="1"/>
  <c r="K10" i="17" s="1"/>
  <c r="D5" i="17"/>
  <c r="D6" i="17" s="1"/>
  <c r="D7" i="17" s="1"/>
  <c r="F7" i="17"/>
  <c r="F15" i="17" s="1"/>
  <c r="G15" i="17" s="1"/>
  <c r="L10" i="17"/>
  <c r="L12" i="17" s="1"/>
  <c r="M12" i="17" s="1"/>
  <c r="R13" i="17"/>
  <c r="R14" i="17" s="1"/>
  <c r="S14" i="17" s="1"/>
  <c r="N11" i="17"/>
  <c r="N15" i="17" s="1"/>
  <c r="O15" i="17" s="1"/>
  <c r="H8" i="17"/>
  <c r="H10" i="17" s="1"/>
  <c r="I10" i="17" s="1"/>
  <c r="P12" i="17"/>
  <c r="T14" i="17"/>
  <c r="T15" i="17" s="1"/>
  <c r="U15" i="17" s="1"/>
  <c r="N12" i="17" l="1"/>
  <c r="O12" i="17" s="1"/>
  <c r="K9" i="17"/>
  <c r="O11" i="17"/>
  <c r="F12" i="17"/>
  <c r="G12" i="17" s="1"/>
  <c r="G7" i="17"/>
  <c r="W7" i="17" s="1"/>
  <c r="X7" i="17" s="1"/>
  <c r="F8" i="17"/>
  <c r="G8" i="17" s="1"/>
  <c r="F14" i="17"/>
  <c r="G14" i="17" s="1"/>
  <c r="M10" i="17"/>
  <c r="F11" i="17"/>
  <c r="G11" i="17" s="1"/>
  <c r="N14" i="17"/>
  <c r="O14" i="17" s="1"/>
  <c r="L15" i="17"/>
  <c r="M15" i="17" s="1"/>
  <c r="L14" i="17"/>
  <c r="H11" i="17"/>
  <c r="I11" i="17" s="1"/>
  <c r="L11" i="17"/>
  <c r="M11" i="17" s="1"/>
  <c r="N13" i="17"/>
  <c r="O13" i="17" s="1"/>
  <c r="F10" i="17"/>
  <c r="G10" i="17" s="1"/>
  <c r="S13" i="17"/>
  <c r="J11" i="17"/>
  <c r="F9" i="17"/>
  <c r="G9" i="17" s="1"/>
  <c r="F13" i="17"/>
  <c r="G13" i="17" s="1"/>
  <c r="I8" i="17"/>
  <c r="L13" i="17"/>
  <c r="M13" i="17" s="1"/>
  <c r="R15" i="17"/>
  <c r="S15" i="17" s="1"/>
  <c r="H14" i="17"/>
  <c r="H15" i="17"/>
  <c r="I15" i="17" s="1"/>
  <c r="H9" i="17"/>
  <c r="I9" i="17" s="1"/>
  <c r="U14" i="17"/>
  <c r="H13" i="17"/>
  <c r="I13" i="17" s="1"/>
  <c r="H12" i="17"/>
  <c r="I12" i="17" s="1"/>
  <c r="P15" i="17"/>
  <c r="Q15" i="17" s="1"/>
  <c r="P13" i="17"/>
  <c r="Q13" i="17" s="1"/>
  <c r="Q12" i="17"/>
  <c r="P14" i="17"/>
  <c r="Q14" i="17" s="1"/>
  <c r="W10" i="17" l="1"/>
  <c r="W6" i="17"/>
  <c r="W8" i="17"/>
  <c r="X8" i="17" s="1"/>
  <c r="W9" i="17"/>
  <c r="I14" i="17"/>
  <c r="K11" i="17"/>
  <c r="W11" i="17" s="1"/>
  <c r="J12" i="17"/>
  <c r="Y7" i="17"/>
  <c r="Z9" i="17" l="1"/>
  <c r="AA9" i="17"/>
  <c r="AB9" i="17"/>
  <c r="Y8" i="17" s="1"/>
  <c r="X9" i="17"/>
  <c r="X11" i="17"/>
  <c r="K12" i="17"/>
  <c r="W12" i="17" s="1"/>
  <c r="J13" i="17"/>
  <c r="Y9" i="17" l="1"/>
  <c r="AB12" i="17"/>
  <c r="Z12" i="17"/>
  <c r="X12" i="17" s="1"/>
  <c r="AA12" i="17"/>
  <c r="K13" i="17"/>
  <c r="W13" i="17" s="1"/>
  <c r="J14" i="17"/>
  <c r="K14" i="17" l="1"/>
  <c r="W14" i="17" s="1"/>
  <c r="J15" i="17"/>
  <c r="X10" i="17"/>
  <c r="Y11" i="17"/>
  <c r="Y12" i="17" s="1"/>
  <c r="X14" i="17" l="1"/>
  <c r="K15" i="17"/>
  <c r="W15" i="17" s="1"/>
  <c r="AA15" i="17" l="1"/>
  <c r="X13" i="17" s="1"/>
  <c r="Z15" i="17"/>
  <c r="X15" i="17" s="1"/>
  <c r="X16" i="17" s="1"/>
  <c r="Y14" i="17"/>
  <c r="Y13" i="17" l="1"/>
  <c r="E4" i="17" s="1"/>
  <c r="E5" i="17" s="1"/>
  <c r="E3" i="17" s="1"/>
  <c r="M13" i="14" s="1"/>
</calcChain>
</file>

<file path=xl/sharedStrings.xml><?xml version="1.0" encoding="utf-8"?>
<sst xmlns="http://schemas.openxmlformats.org/spreadsheetml/2006/main" count="209" uniqueCount="173">
  <si>
    <t>Instructivo de diligenciamiento</t>
  </si>
  <si>
    <t>FORMATO SOLICITUD DE RETIRO PARCIAL DE CESANTIAS</t>
  </si>
  <si>
    <t>Cargo:</t>
  </si>
  <si>
    <t>Dependencia:</t>
  </si>
  <si>
    <t>Fecha De Solicitud: (DD/MM/AA)</t>
  </si>
  <si>
    <t>COMPRA DE VIVIENDA O LOTE:</t>
  </si>
  <si>
    <t>Fotocopia de la promesa compra-venta con firmas autenticadas.</t>
  </si>
  <si>
    <t xml:space="preserve">LIBERACIÒN DE GRAVÀMENES HIPOTECARIOS </t>
  </si>
  <si>
    <t>Estado de cuenta del crédito emitido por la Entidad Financiera No mayor a 30 Días.</t>
  </si>
  <si>
    <t>certificado del saldo actual en el fondo de Cesantías con fecha de expedición no mayor a 30 días.</t>
  </si>
  <si>
    <t xml:space="preserve">EDUCACIÒN SUPERIOR </t>
  </si>
  <si>
    <t>Recibo de pago de matrícula de la Institución sin cancelar, para hijos: Registro Civil de Nacimiento</t>
  </si>
  <si>
    <t>Recibo de pago de matrícula de la Institución sin cancelar, para Cónyuge: Registro Civil de Matrimonio o declaración Extra juicio de convivencia superior a dos años.</t>
  </si>
  <si>
    <t>PAGO DE IMPUESTOS PREDIAL</t>
  </si>
  <si>
    <t>Certificado de Tradición del Inmueble no mayor a 30 días.</t>
  </si>
  <si>
    <t>Recibo de pago del Impuesto Predial sin cancelar.</t>
  </si>
  <si>
    <t>PORVENIR</t>
  </si>
  <si>
    <t>PROTECCIÒN</t>
  </si>
  <si>
    <t>SANTANDER</t>
  </si>
  <si>
    <t>COLFONDOS</t>
  </si>
  <si>
    <t>HORIZONTE</t>
  </si>
  <si>
    <t>FONDO NACIONAL DEL AHORRO</t>
  </si>
  <si>
    <t>OTRO</t>
  </si>
  <si>
    <t>Concepto por el cual retira las cesantias y requisitos segùn concepto</t>
  </si>
  <si>
    <t>A que fondo se encuentra afiliado</t>
  </si>
  <si>
    <t xml:space="preserve">Valor de las cesantias a retirar </t>
  </si>
  <si>
    <t>¿Documentos completos?</t>
  </si>
  <si>
    <t>SI</t>
  </si>
  <si>
    <t>NO</t>
  </si>
  <si>
    <t>Firma del solicitante</t>
  </si>
  <si>
    <t>Aprobado por</t>
  </si>
  <si>
    <t>CC:</t>
  </si>
  <si>
    <t>Nombre del Colaborador:</t>
  </si>
  <si>
    <t>Fecha  de Solicitud  (DD/MM/AA)</t>
  </si>
  <si>
    <t>Concepto por el cual retira las cesantias y documentos requeridos:</t>
  </si>
  <si>
    <t xml:space="preserve">A que fondo se encuentra afiliado: </t>
  </si>
  <si>
    <t>Valor de las cesantias a retirar:</t>
  </si>
  <si>
    <t>Colocar el valor nùmerico y en letras del monto a retirar.</t>
  </si>
  <si>
    <t>Certificado de saldo actual en el fondo de cesantias con fecha de expedicion  no mayor a 30 dias.</t>
  </si>
  <si>
    <t xml:space="preserve">     </t>
  </si>
  <si>
    <t>Certificado de saldo actual en el fondo de Cesantías con fecha de expedición no mayor a 30 días.</t>
  </si>
  <si>
    <t>certificado de tradición del inmueble no mayor a 30 días</t>
  </si>
  <si>
    <t>SKANDIA-OLD MUTUAL</t>
  </si>
  <si>
    <t>En letras</t>
  </si>
  <si>
    <t>Valor $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</si>
  <si>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</si>
  <si>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</si>
  <si>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</si>
  <si>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</si>
  <si>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</si>
  <si>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</si>
  <si>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</si>
  <si>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</si>
  <si>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</si>
  <si>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</si>
  <si>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</si>
  <si>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</si>
  <si>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Anticipo de cesantias</t>
  </si>
  <si>
    <t xml:space="preserve">CC:     </t>
  </si>
  <si>
    <t>Recibo de pago de matrícula de la Institución sin cancelar, fotocopia de la cedula. (Colaborador)</t>
  </si>
  <si>
    <t>Certificado de tradiciòn del inmueble no mayor a 30 dias, debe tener como titular el nombre del colaborador que solicita.</t>
  </si>
  <si>
    <t>CONSTRUCIÒN DE VIVIENDA  //   REPARACION O AMPLIACION DE VIVIENDA (MISMOS REQUISITOS)</t>
  </si>
  <si>
    <t>Diligenciado por talento humano cuando solicitan cesantias antes de ser consignadas en el fondo correspondiente del colaborador.</t>
  </si>
  <si>
    <t>Documentos completos</t>
  </si>
  <si>
    <t>Diligenciado por talento humano cuando se verifica que todos los documentos están completos.</t>
  </si>
  <si>
    <t>Observaciones anticipo de cesantías</t>
  </si>
  <si>
    <t>Diligenciado por talento humano se debe indicar hasta que fecha exacta fue liquidado el anticipo de cesantías y cuando se consigna en el fondo correspondiente</t>
  </si>
  <si>
    <t xml:space="preserve">Nombre del Colaborador: </t>
  </si>
  <si>
    <t>Cédula de Ciudadanía No:</t>
  </si>
  <si>
    <t>Anticipo de Cesantías, uso exclusivo Talento Humano</t>
  </si>
  <si>
    <t>Si</t>
  </si>
  <si>
    <t>No</t>
  </si>
  <si>
    <t>Marcar con una X el concepto por el cual retirará las cesantias y presentar los documentos que se solicitan en el item.</t>
  </si>
  <si>
    <t>Marcar con una X el fondo en el que se encuentra afiliado actualmente y por ende en donde tiene depositadas las cesantías.</t>
  </si>
  <si>
    <t xml:space="preserve">Firmas del solicitante </t>
  </si>
  <si>
    <t>Firmas de quien aprueba el retiro de cesantías</t>
  </si>
  <si>
    <t>Debe firmar el colaborador que solicita las cesantías con su identificación</t>
  </si>
  <si>
    <t>MONEDA:</t>
  </si>
  <si>
    <t>pesos</t>
  </si>
  <si>
    <t>AL FINAL:</t>
  </si>
  <si>
    <t>MCTE.</t>
  </si>
  <si>
    <t>centena millones</t>
  </si>
  <si>
    <t>decena millones</t>
  </si>
  <si>
    <t>unidades millones</t>
  </si>
  <si>
    <t>centena miles</t>
  </si>
  <si>
    <t xml:space="preserve"> </t>
  </si>
  <si>
    <t>decena miles</t>
  </si>
  <si>
    <t>unidades miles</t>
  </si>
  <si>
    <t xml:space="preserve">centena </t>
  </si>
  <si>
    <t xml:space="preserve">decena </t>
  </si>
  <si>
    <t xml:space="preserve">unidades </t>
  </si>
  <si>
    <t>un</t>
  </si>
  <si>
    <t>dos</t>
  </si>
  <si>
    <t>tres</t>
  </si>
  <si>
    <t>cuatro</t>
  </si>
  <si>
    <t>cinco</t>
  </si>
  <si>
    <t>seis</t>
  </si>
  <si>
    <t>siete</t>
  </si>
  <si>
    <t>ocho</t>
  </si>
  <si>
    <t>nueve</t>
  </si>
  <si>
    <t>diez</t>
  </si>
  <si>
    <t>once</t>
  </si>
  <si>
    <t>doce</t>
  </si>
  <si>
    <t>trece</t>
  </si>
  <si>
    <t>catrorce</t>
  </si>
  <si>
    <t>quince</t>
  </si>
  <si>
    <t>dieciseis</t>
  </si>
  <si>
    <t>diecisiete</t>
  </si>
  <si>
    <t>dieciocho</t>
  </si>
  <si>
    <t>diecinueve</t>
  </si>
  <si>
    <t>veinte</t>
  </si>
  <si>
    <t>veintiun</t>
  </si>
  <si>
    <t>veintidos</t>
  </si>
  <si>
    <t>veintitres</t>
  </si>
  <si>
    <t>veinticuatro</t>
  </si>
  <si>
    <t>veinticinco</t>
  </si>
  <si>
    <t>veintiseis</t>
  </si>
  <si>
    <t>veintisiete</t>
  </si>
  <si>
    <t>veintiocho</t>
  </si>
  <si>
    <t>veintinueve</t>
  </si>
  <si>
    <t>treinta</t>
  </si>
  <si>
    <t>cuarenta</t>
  </si>
  <si>
    <t>cincuenta</t>
  </si>
  <si>
    <t>sesenta</t>
  </si>
  <si>
    <t>setenta</t>
  </si>
  <si>
    <t>ochenta</t>
  </si>
  <si>
    <t>noventa</t>
  </si>
  <si>
    <t>cien</t>
  </si>
  <si>
    <t>doscientos</t>
  </si>
  <si>
    <t>trescientos</t>
  </si>
  <si>
    <t>cuatrocientos</t>
  </si>
  <si>
    <t>quinientos</t>
  </si>
  <si>
    <t>seiscientos</t>
  </si>
  <si>
    <t>setecientos</t>
  </si>
  <si>
    <t>ochocientos</t>
  </si>
  <si>
    <t>novecientos</t>
  </si>
  <si>
    <t>mil</t>
  </si>
  <si>
    <t>Contrato Civil de obra para la construcción debidamente firmado por el arquitecto o persona encargada que realizará la obra, adjuntar copia de la cédula del mismo.</t>
  </si>
  <si>
    <t>Cotización de los materiales para la obra.(mínimo 3)</t>
  </si>
  <si>
    <t>Nombre:</t>
  </si>
  <si>
    <t>GESTIÓN DEL TALENTO HUMANO</t>
  </si>
  <si>
    <t>COMPENSACIÓN DEL TALENTO HUMANO</t>
  </si>
  <si>
    <t>Versión: 3</t>
  </si>
  <si>
    <t>Código: TH-CT-FO-03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</si>
  <si>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</si>
  <si>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</si>
  <si>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</si>
  <si>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</si>
  <si>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</si>
  <si>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</si>
  <si>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</si>
  <si>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</si>
  <si>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</si>
  <si>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</si>
  <si>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</si>
  <si>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</si>
  <si>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</si>
  <si>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</si>
  <si>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</si>
  <si>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</si>
  <si>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REVISOR</t>
  </si>
  <si>
    <t>AVAL DE CALIDAD</t>
  </si>
  <si>
    <t>Javier Salamanca Rincon</t>
  </si>
  <si>
    <t>Coordinador de Calidad y Gestión del Riesgo</t>
  </si>
  <si>
    <t>Indique el nombre de quien solicita el retiro parcial de las cesantias.</t>
  </si>
  <si>
    <t>Indique el número de identificación de quien solicita el retiro parcial de las cesantias.</t>
  </si>
  <si>
    <t>Indique la dependencia o área a la que pertenece.</t>
  </si>
  <si>
    <t>Indique el nombre del cargo según su contrato laboral.</t>
  </si>
  <si>
    <t>Indique la fecha en la que presenta la solicitud a  talento humano</t>
  </si>
  <si>
    <t>Luz Mery Barragán Gonzalez</t>
  </si>
  <si>
    <t>Subdirectora General y de Operaciones</t>
  </si>
  <si>
    <t>Fecha de Aprobación: 10/06/2021</t>
  </si>
  <si>
    <t>Debe firmar el Subdirector General y de Operaciones  que aprueba este retiro de cesantías, confirmando que se  revisó a conciencia los soportes entregados por el colaborador.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</si>
</sst>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_ ;_ * \-#,##0_ ;_ * &quot;-&quot;_ ;_ @_ "/>
    <numFmt numFmtId="167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</font>
    <font>
      <b/>
      <sz val="9"/>
      <color theme="1"/>
      <name val="Arial"/>
      <family val="2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10"/>
      <name val="Arial"/>
      <family val="2"/>
    </font>
    <font>
      <sz val="10"/>
      <color indexed="9"/>
      <name val="Arial"/>
      <family val="2"/>
    </font>
    <font>
      <sz val="9"/>
      <color theme="1"/>
      <name val="Calibri"/>
      <family val="2"/>
      <scheme val="minor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name val="Calibri"/>
      <family val="2"/>
      <scheme val="minor"/>
    </font>
    <font>
      <b/>
      <sz val="9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27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</cellStyleXfs>
  <cellXfs count="198">
    <xf numFmtId="0" fontId="0" fillId="0" borderId="0" xfId="0"/>
    <xf numFmtId="0" fontId="5" fillId="0" borderId="0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0" fillId="0" borderId="0" xfId="0" applyProtection="1">
      <protection locked="0"/>
    </xf>
    <xf numFmtId="0" fontId="1" fillId="0" borderId="0" xfId="0" applyFont="1" applyProtection="1">
      <protection hidden="1"/>
    </xf>
    <xf numFmtId="167" fontId="10" fillId="0" borderId="45" xfId="124" applyNumberFormat="1" applyFont="1" applyBorder="1" applyProtection="1">
      <protection locked="0"/>
    </xf>
    <xf numFmtId="43" fontId="11" fillId="0" borderId="0" xfId="0" applyNumberFormat="1" applyFont="1" applyProtection="1">
      <protection hidden="1"/>
    </xf>
    <xf numFmtId="0" fontId="11" fillId="0" borderId="0" xfId="0" applyFont="1" applyProtection="1">
      <protection hidden="1"/>
    </xf>
    <xf numFmtId="1" fontId="0" fillId="0" borderId="0" xfId="0" applyNumberFormat="1" applyProtection="1">
      <protection hidden="1"/>
    </xf>
    <xf numFmtId="0" fontId="0" fillId="4" borderId="0" xfId="0" applyFill="1" applyAlignment="1" applyProtection="1">
      <alignment horizontal="right"/>
      <protection hidden="1"/>
    </xf>
    <xf numFmtId="0" fontId="0" fillId="4" borderId="0" xfId="0" applyFill="1" applyProtection="1">
      <protection hidden="1"/>
    </xf>
    <xf numFmtId="0" fontId="0" fillId="0" borderId="0" xfId="0" applyAlignment="1" applyProtection="1">
      <alignment horizontal="left"/>
      <protection hidden="1"/>
    </xf>
    <xf numFmtId="1" fontId="1" fillId="0" borderId="0" xfId="0" applyNumberFormat="1" applyFont="1" applyProtection="1">
      <protection hidden="1"/>
    </xf>
    <xf numFmtId="0" fontId="4" fillId="0" borderId="0" xfId="0" applyFont="1" applyProtection="1">
      <protection hidden="1"/>
    </xf>
    <xf numFmtId="0" fontId="12" fillId="0" borderId="0" xfId="0" applyFont="1" applyBorder="1"/>
    <xf numFmtId="0" fontId="13" fillId="0" borderId="0" xfId="1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0" fontId="13" fillId="0" borderId="24" xfId="1" applyFont="1" applyBorder="1" applyAlignment="1" applyProtection="1">
      <alignment horizontal="center" vertical="center"/>
    </xf>
    <xf numFmtId="0" fontId="15" fillId="0" borderId="21" xfId="0" applyFont="1" applyBorder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0" borderId="16" xfId="0" applyFont="1" applyBorder="1" applyAlignment="1" applyProtection="1">
      <alignment horizontal="center" vertical="center"/>
    </xf>
    <xf numFmtId="0" fontId="13" fillId="0" borderId="44" xfId="1" applyFont="1" applyBorder="1" applyAlignment="1" applyProtection="1">
      <alignment horizontal="center" vertical="center"/>
    </xf>
    <xf numFmtId="0" fontId="15" fillId="0" borderId="44" xfId="0" applyFont="1" applyBorder="1" applyAlignment="1" applyProtection="1">
      <alignment horizontal="center" vertical="center"/>
      <protection locked="0"/>
    </xf>
    <xf numFmtId="0" fontId="15" fillId="0" borderId="21" xfId="0" applyFont="1" applyBorder="1" applyAlignment="1" applyProtection="1">
      <alignment horizontal="center" vertical="center"/>
    </xf>
    <xf numFmtId="0" fontId="13" fillId="0" borderId="22" xfId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</xf>
    <xf numFmtId="0" fontId="13" fillId="0" borderId="29" xfId="1" applyFont="1" applyBorder="1" applyAlignment="1" applyProtection="1">
      <alignment horizontal="center" vertical="center"/>
    </xf>
    <xf numFmtId="0" fontId="17" fillId="0" borderId="51" xfId="0" applyFont="1" applyBorder="1" applyAlignment="1" applyProtection="1">
      <alignment horizontal="center" wrapText="1"/>
      <protection locked="0"/>
    </xf>
    <xf numFmtId="0" fontId="17" fillId="0" borderId="54" xfId="0" applyFont="1" applyBorder="1" applyAlignment="1" applyProtection="1">
      <alignment horizontal="center" wrapText="1"/>
      <protection locked="0"/>
    </xf>
    <xf numFmtId="0" fontId="17" fillId="0" borderId="55" xfId="0" applyFont="1" applyBorder="1" applyAlignment="1" applyProtection="1">
      <alignment horizontal="center" wrapText="1"/>
      <protection locked="0"/>
    </xf>
    <xf numFmtId="0" fontId="15" fillId="0" borderId="12" xfId="0" applyFont="1" applyBorder="1" applyAlignment="1" applyProtection="1">
      <alignment horizontal="center" vertical="center"/>
      <protection locked="0"/>
    </xf>
    <xf numFmtId="0" fontId="15" fillId="0" borderId="12" xfId="0" applyFont="1" applyBorder="1" applyAlignment="1" applyProtection="1">
      <alignment horizontal="center" vertical="center"/>
    </xf>
    <xf numFmtId="0" fontId="13" fillId="0" borderId="47" xfId="1" applyFont="1" applyBorder="1" applyAlignment="1" applyProtection="1">
      <alignment horizontal="center" vertical="center"/>
    </xf>
    <xf numFmtId="0" fontId="17" fillId="0" borderId="9" xfId="0" applyFont="1" applyBorder="1" applyAlignment="1" applyProtection="1">
      <alignment horizontal="center"/>
      <protection locked="0"/>
    </xf>
    <xf numFmtId="0" fontId="17" fillId="0" borderId="48" xfId="0" applyFont="1" applyBorder="1" applyAlignment="1" applyProtection="1">
      <alignment horizontal="center"/>
      <protection locked="0"/>
    </xf>
    <xf numFmtId="0" fontId="17" fillId="0" borderId="49" xfId="0" applyFont="1" applyBorder="1" applyAlignment="1" applyProtection="1">
      <alignment horizontal="center"/>
      <protection locked="0"/>
    </xf>
    <xf numFmtId="0" fontId="5" fillId="0" borderId="28" xfId="0" applyFont="1" applyBorder="1" applyAlignment="1" applyProtection="1">
      <alignment vertical="center" wrapText="1"/>
      <protection locked="0"/>
    </xf>
    <xf numFmtId="0" fontId="5" fillId="0" borderId="29" xfId="0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vertical="center"/>
      <protection locked="0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16" fillId="0" borderId="0" xfId="1" applyFont="1" applyBorder="1" applyAlignment="1" applyProtection="1">
      <alignment horizontal="center" vertical="center" wrapText="1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vertical="center" wrapText="1"/>
      <protection locked="0"/>
    </xf>
    <xf numFmtId="0" fontId="5" fillId="0" borderId="9" xfId="0" applyFont="1" applyBorder="1" applyAlignment="1" applyProtection="1">
      <alignment vertical="center" wrapText="1"/>
      <protection locked="0"/>
    </xf>
    <xf numFmtId="0" fontId="17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9" xfId="0" applyFont="1" applyBorder="1" applyAlignment="1" applyProtection="1">
      <alignment horizontal="center"/>
      <protection locked="0"/>
    </xf>
    <xf numFmtId="0" fontId="17" fillId="0" borderId="8" xfId="0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left" vertical="center"/>
    </xf>
    <xf numFmtId="0" fontId="17" fillId="0" borderId="8" xfId="0" applyFont="1" applyBorder="1" applyAlignment="1" applyProtection="1">
      <alignment horizontal="left" vertical="center"/>
      <protection locked="0"/>
    </xf>
    <xf numFmtId="0" fontId="17" fillId="0" borderId="0" xfId="0" applyFont="1" applyBorder="1" applyAlignment="1" applyProtection="1">
      <alignment horizontal="left" vertical="center"/>
      <protection locked="0"/>
    </xf>
    <xf numFmtId="0" fontId="17" fillId="0" borderId="8" xfId="0" applyFont="1" applyBorder="1" applyAlignment="1" applyProtection="1">
      <alignment horizontal="left"/>
      <protection locked="0"/>
    </xf>
    <xf numFmtId="0" fontId="17" fillId="0" borderId="0" xfId="0" applyFont="1" applyBorder="1" applyAlignment="1" applyProtection="1">
      <alignment horizontal="left"/>
      <protection locked="0"/>
    </xf>
    <xf numFmtId="0" fontId="5" fillId="0" borderId="0" xfId="0" applyFont="1" applyBorder="1" applyAlignment="1" applyProtection="1">
      <alignment horizontal="left" wrapText="1"/>
      <protection locked="0"/>
    </xf>
    <xf numFmtId="0" fontId="17" fillId="0" borderId="0" xfId="0" applyFont="1" applyBorder="1" applyAlignment="1" applyProtection="1">
      <alignment horizontal="left"/>
    </xf>
    <xf numFmtId="0" fontId="17" fillId="0" borderId="0" xfId="0" applyFont="1" applyBorder="1" applyAlignment="1" applyProtection="1">
      <protection locked="0"/>
    </xf>
    <xf numFmtId="0" fontId="17" fillId="0" borderId="5" xfId="0" applyFont="1" applyBorder="1" applyAlignment="1" applyProtection="1">
      <alignment horizontal="left" vertical="center"/>
      <protection locked="0"/>
    </xf>
    <xf numFmtId="0" fontId="17" fillId="0" borderId="13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center" wrapText="1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18" fillId="0" borderId="0" xfId="0" applyFont="1" applyBorder="1" applyAlignment="1" applyProtection="1">
      <alignment horizontal="center" vertical="center"/>
      <protection locked="0"/>
    </xf>
    <xf numFmtId="0" fontId="15" fillId="0" borderId="0" xfId="126" applyFont="1" applyFill="1" applyAlignment="1">
      <alignment vertical="top"/>
    </xf>
    <xf numFmtId="0" fontId="15" fillId="0" borderId="0" xfId="126" applyFont="1" applyFill="1" applyAlignment="1">
      <alignment vertical="center"/>
    </xf>
    <xf numFmtId="0" fontId="17" fillId="0" borderId="1" xfId="0" applyFont="1" applyBorder="1" applyAlignment="1" applyProtection="1">
      <alignment horizontal="center" vertical="center"/>
    </xf>
    <xf numFmtId="14" fontId="15" fillId="0" borderId="1" xfId="126" applyNumberFormat="1" applyFont="1" applyFill="1" applyBorder="1" applyAlignment="1">
      <alignment horizontal="center" vertical="center"/>
    </xf>
    <xf numFmtId="0" fontId="15" fillId="3" borderId="0" xfId="126" applyFont="1" applyFill="1" applyBorder="1" applyAlignment="1">
      <alignment horizontal="center" vertical="top"/>
    </xf>
    <xf numFmtId="0" fontId="15" fillId="3" borderId="0" xfId="126" applyFont="1" applyFill="1" applyBorder="1" applyAlignment="1">
      <alignment vertical="top"/>
    </xf>
    <xf numFmtId="0" fontId="17" fillId="6" borderId="0" xfId="0" applyFont="1" applyFill="1" applyBorder="1" applyAlignment="1" applyProtection="1">
      <alignment vertical="center"/>
    </xf>
    <xf numFmtId="0" fontId="12" fillId="3" borderId="0" xfId="0" applyFont="1" applyFill="1" applyProtection="1"/>
    <xf numFmtId="0" fontId="19" fillId="2" borderId="5" xfId="1" applyFont="1" applyFill="1" applyBorder="1" applyAlignment="1" applyProtection="1">
      <alignment horizontal="left" vertical="center"/>
    </xf>
    <xf numFmtId="0" fontId="19" fillId="2" borderId="13" xfId="1" applyFont="1" applyFill="1" applyBorder="1" applyAlignment="1" applyProtection="1">
      <alignment horizontal="left" vertical="center"/>
    </xf>
    <xf numFmtId="0" fontId="13" fillId="0" borderId="1" xfId="1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 vertical="top"/>
    </xf>
    <xf numFmtId="0" fontId="15" fillId="0" borderId="1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center"/>
    </xf>
    <xf numFmtId="0" fontId="5" fillId="0" borderId="50" xfId="0" applyFont="1" applyBorder="1" applyAlignment="1" applyProtection="1">
      <alignment horizontal="center" vertical="center"/>
    </xf>
    <xf numFmtId="0" fontId="5" fillId="0" borderId="51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right" vertical="center" wrapText="1"/>
    </xf>
    <xf numFmtId="0" fontId="5" fillId="0" borderId="1" xfId="0" applyFont="1" applyBorder="1" applyAlignment="1" applyProtection="1">
      <alignment horizontal="right" vertical="center" wrapText="1"/>
    </xf>
    <xf numFmtId="0" fontId="15" fillId="0" borderId="1" xfId="126" applyFont="1" applyFill="1" applyBorder="1" applyAlignment="1">
      <alignment horizontal="center" vertical="top"/>
    </xf>
    <xf numFmtId="0" fontId="5" fillId="0" borderId="28" xfId="0" applyFont="1" applyBorder="1" applyAlignment="1" applyProtection="1">
      <alignment horizontal="center" vertical="center" wrapText="1"/>
    </xf>
    <xf numFmtId="0" fontId="13" fillId="0" borderId="27" xfId="1" applyFont="1" applyBorder="1" applyAlignment="1" applyProtection="1">
      <alignment horizontal="center" vertical="center"/>
      <protection locked="0"/>
    </xf>
    <xf numFmtId="0" fontId="13" fillId="0" borderId="28" xfId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right" vertical="center" wrapText="1"/>
    </xf>
    <xf numFmtId="0" fontId="5" fillId="0" borderId="34" xfId="0" applyFont="1" applyBorder="1" applyAlignment="1" applyProtection="1">
      <alignment horizontal="left" vertical="center" wrapText="1"/>
    </xf>
    <xf numFmtId="0" fontId="5" fillId="0" borderId="19" xfId="0" applyFont="1" applyBorder="1" applyAlignment="1" applyProtection="1">
      <alignment horizontal="left" vertical="center" wrapText="1"/>
    </xf>
    <xf numFmtId="0" fontId="5" fillId="0" borderId="20" xfId="0" applyFont="1" applyBorder="1" applyAlignment="1" applyProtection="1">
      <alignment horizontal="left" vertical="center" wrapText="1"/>
    </xf>
    <xf numFmtId="0" fontId="14" fillId="2" borderId="2" xfId="1" applyFont="1" applyFill="1" applyBorder="1" applyAlignment="1" applyProtection="1">
      <alignment horizontal="right" vertical="center" wrapText="1"/>
    </xf>
    <xf numFmtId="0" fontId="14" fillId="2" borderId="4" xfId="1" applyFont="1" applyFill="1" applyBorder="1" applyAlignment="1" applyProtection="1">
      <alignment horizontal="right" vertical="center" wrapText="1"/>
    </xf>
    <xf numFmtId="0" fontId="5" fillId="0" borderId="36" xfId="0" applyFont="1" applyBorder="1" applyAlignment="1" applyProtection="1">
      <alignment horizontal="left" vertical="center" wrapText="1"/>
    </xf>
    <xf numFmtId="0" fontId="5" fillId="0" borderId="26" xfId="0" applyFont="1" applyBorder="1" applyAlignment="1" applyProtection="1">
      <alignment horizontal="left" vertical="center" wrapText="1"/>
    </xf>
    <xf numFmtId="0" fontId="5" fillId="0" borderId="27" xfId="0" applyFont="1" applyBorder="1" applyAlignment="1" applyProtection="1">
      <alignment horizontal="left" vertical="center" wrapText="1"/>
    </xf>
    <xf numFmtId="0" fontId="13" fillId="0" borderId="46" xfId="1" applyFont="1" applyBorder="1" applyAlignment="1" applyProtection="1">
      <alignment horizontal="justify" vertical="center" wrapText="1"/>
    </xf>
    <xf numFmtId="0" fontId="5" fillId="0" borderId="16" xfId="0" applyFont="1" applyBorder="1" applyAlignment="1" applyProtection="1">
      <alignment horizontal="justify" vertical="center" wrapText="1"/>
    </xf>
    <xf numFmtId="0" fontId="13" fillId="0" borderId="31" xfId="1" applyFont="1" applyBorder="1" applyAlignment="1" applyProtection="1">
      <alignment horizontal="justify" vertical="center" wrapText="1"/>
    </xf>
    <xf numFmtId="0" fontId="5" fillId="0" borderId="21" xfId="0" applyFont="1" applyBorder="1" applyAlignment="1" applyProtection="1">
      <alignment horizontal="justify" vertical="center" wrapText="1"/>
    </xf>
    <xf numFmtId="0" fontId="13" fillId="0" borderId="37" xfId="1" applyFont="1" applyBorder="1" applyAlignment="1" applyProtection="1">
      <alignment horizontal="justify" vertical="center" wrapText="1"/>
    </xf>
    <xf numFmtId="0" fontId="5" fillId="0" borderId="1" xfId="0" applyFont="1" applyBorder="1" applyAlignment="1" applyProtection="1">
      <alignment horizontal="justify" vertical="center" wrapText="1"/>
    </xf>
    <xf numFmtId="0" fontId="5" fillId="0" borderId="32" xfId="0" applyFont="1" applyBorder="1" applyAlignment="1" applyProtection="1">
      <alignment horizontal="left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33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14" fillId="2" borderId="17" xfId="1" applyFont="1" applyFill="1" applyBorder="1" applyAlignment="1" applyProtection="1">
      <alignment horizontal="center" vertical="center" wrapText="1"/>
    </xf>
    <xf numFmtId="0" fontId="14" fillId="2" borderId="18" xfId="1" applyFont="1" applyFill="1" applyBorder="1" applyAlignment="1" applyProtection="1">
      <alignment horizontal="center" vertical="center" wrapText="1"/>
    </xf>
    <xf numFmtId="0" fontId="14" fillId="2" borderId="14" xfId="1" applyFont="1" applyFill="1" applyBorder="1" applyAlignment="1" applyProtection="1">
      <alignment horizontal="center" vertical="center" wrapText="1"/>
    </xf>
    <xf numFmtId="0" fontId="14" fillId="2" borderId="1" xfId="1" applyFont="1" applyFill="1" applyBorder="1" applyAlignment="1" applyProtection="1">
      <alignment horizontal="right" vertical="center" wrapText="1"/>
    </xf>
    <xf numFmtId="0" fontId="14" fillId="2" borderId="10" xfId="1" applyFont="1" applyFill="1" applyBorder="1" applyAlignment="1" applyProtection="1">
      <alignment horizontal="right" vertical="center" wrapText="1"/>
    </xf>
    <xf numFmtId="0" fontId="13" fillId="0" borderId="36" xfId="1" applyFont="1" applyBorder="1" applyAlignment="1" applyProtection="1">
      <alignment horizontal="left" vertical="center" wrapText="1"/>
    </xf>
    <xf numFmtId="0" fontId="13" fillId="0" borderId="26" xfId="1" applyFont="1" applyBorder="1" applyAlignment="1" applyProtection="1">
      <alignment horizontal="left" vertical="center" wrapText="1"/>
    </xf>
    <xf numFmtId="0" fontId="13" fillId="0" borderId="27" xfId="1" applyFont="1" applyBorder="1" applyAlignment="1" applyProtection="1">
      <alignment horizontal="left" vertical="center" wrapText="1"/>
    </xf>
    <xf numFmtId="0" fontId="14" fillId="2" borderId="2" xfId="1" applyFont="1" applyFill="1" applyBorder="1" applyAlignment="1" applyProtection="1">
      <alignment horizontal="center" vertical="center" wrapText="1"/>
    </xf>
    <xf numFmtId="0" fontId="14" fillId="2" borderId="7" xfId="1" applyFont="1" applyFill="1" applyBorder="1" applyAlignment="1" applyProtection="1">
      <alignment horizontal="center" vertical="center" wrapText="1"/>
    </xf>
    <xf numFmtId="0" fontId="14" fillId="2" borderId="10" xfId="1" applyFont="1" applyFill="1" applyBorder="1" applyAlignment="1" applyProtection="1">
      <alignment horizontal="center" vertical="center" wrapText="1"/>
    </xf>
    <xf numFmtId="0" fontId="14" fillId="2" borderId="11" xfId="1" applyFont="1" applyFill="1" applyBorder="1" applyAlignment="1" applyProtection="1">
      <alignment horizontal="center" vertical="center" wrapText="1"/>
    </xf>
    <xf numFmtId="0" fontId="16" fillId="0" borderId="17" xfId="1" applyFont="1" applyBorder="1" applyAlignment="1" applyProtection="1">
      <alignment horizontal="center" vertical="center" wrapText="1"/>
    </xf>
    <xf numFmtId="0" fontId="16" fillId="0" borderId="14" xfId="1" applyFont="1" applyBorder="1" applyAlignment="1" applyProtection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15" xfId="1" applyFont="1" applyBorder="1" applyAlignment="1" applyProtection="1">
      <alignment horizontal="center" vertical="center" wrapText="1"/>
    </xf>
    <xf numFmtId="0" fontId="16" fillId="0" borderId="23" xfId="1" applyFont="1" applyBorder="1" applyAlignment="1" applyProtection="1">
      <alignment horizontal="center" vertical="center" wrapText="1"/>
    </xf>
    <xf numFmtId="0" fontId="16" fillId="0" borderId="38" xfId="1" applyFont="1" applyBorder="1" applyAlignment="1" applyProtection="1">
      <alignment horizontal="center" vertical="center" wrapText="1"/>
    </xf>
    <xf numFmtId="0" fontId="17" fillId="5" borderId="1" xfId="0" applyFont="1" applyFill="1" applyBorder="1" applyAlignment="1" applyProtection="1">
      <alignment horizontal="center" vertical="center"/>
    </xf>
    <xf numFmtId="0" fontId="15" fillId="0" borderId="1" xfId="126" applyFont="1" applyFill="1" applyBorder="1" applyAlignment="1">
      <alignment horizontal="center" vertical="center"/>
    </xf>
    <xf numFmtId="0" fontId="17" fillId="0" borderId="1" xfId="0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left" vertical="center"/>
    </xf>
    <xf numFmtId="0" fontId="5" fillId="0" borderId="35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11" xfId="0" applyFont="1" applyBorder="1" applyAlignment="1" applyProtection="1">
      <alignment horizontal="left" vertical="center" wrapText="1"/>
    </xf>
    <xf numFmtId="0" fontId="14" fillId="2" borderId="18" xfId="0" applyFont="1" applyFill="1" applyBorder="1" applyAlignment="1" applyProtection="1">
      <alignment horizontal="center" vertical="center" wrapText="1"/>
    </xf>
    <xf numFmtId="0" fontId="14" fillId="2" borderId="14" xfId="0" applyFont="1" applyFill="1" applyBorder="1" applyAlignment="1" applyProtection="1">
      <alignment horizontal="center" vertical="center" wrapText="1"/>
    </xf>
    <xf numFmtId="0" fontId="5" fillId="0" borderId="16" xfId="0" applyFont="1" applyBorder="1" applyAlignment="1" applyProtection="1">
      <alignment horizontal="right" vertical="center" wrapText="1"/>
    </xf>
    <xf numFmtId="0" fontId="5" fillId="0" borderId="7" xfId="0" applyFont="1" applyBorder="1" applyAlignment="1" applyProtection="1">
      <alignment horizontal="right" vertical="center" wrapText="1"/>
    </xf>
    <xf numFmtId="0" fontId="5" fillId="0" borderId="20" xfId="0" applyFont="1" applyBorder="1" applyAlignment="1" applyProtection="1">
      <alignment horizontal="right" vertical="center" wrapText="1"/>
    </xf>
    <xf numFmtId="0" fontId="5" fillId="0" borderId="26" xfId="0" applyFont="1" applyBorder="1" applyAlignment="1" applyProtection="1">
      <alignment horizontal="center" vertical="center" wrapText="1"/>
    </xf>
    <xf numFmtId="0" fontId="5" fillId="0" borderId="27" xfId="0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7" fillId="0" borderId="0" xfId="0" applyFont="1" applyBorder="1" applyAlignment="1" applyProtection="1">
      <alignment horizontal="left"/>
      <protection locked="0"/>
    </xf>
    <xf numFmtId="0" fontId="16" fillId="0" borderId="5" xfId="1" applyFont="1" applyBorder="1" applyAlignment="1" applyProtection="1">
      <alignment horizontal="left" vertical="center" wrapText="1"/>
      <protection locked="0"/>
    </xf>
    <xf numFmtId="0" fontId="16" fillId="0" borderId="13" xfId="1" applyFont="1" applyBorder="1" applyAlignment="1" applyProtection="1">
      <alignment horizontal="left" vertical="center" wrapText="1"/>
      <protection locked="0"/>
    </xf>
    <xf numFmtId="0" fontId="15" fillId="0" borderId="13" xfId="0" applyFont="1" applyBorder="1" applyAlignment="1" applyProtection="1">
      <alignment horizontal="left" vertical="center"/>
      <protection locked="0"/>
    </xf>
    <xf numFmtId="0" fontId="17" fillId="0" borderId="4" xfId="0" applyFont="1" applyBorder="1" applyAlignment="1" applyProtection="1">
      <alignment horizontal="left" vertical="center"/>
      <protection locked="0"/>
    </xf>
    <xf numFmtId="49" fontId="17" fillId="0" borderId="4" xfId="0" applyNumberFormat="1" applyFont="1" applyBorder="1" applyAlignment="1" applyProtection="1">
      <alignment horizontal="left" vertical="center"/>
      <protection locked="0"/>
    </xf>
    <xf numFmtId="49" fontId="17" fillId="0" borderId="0" xfId="0" applyNumberFormat="1" applyFont="1" applyBorder="1" applyAlignment="1" applyProtection="1">
      <alignment horizontal="left" vertical="center"/>
      <protection locked="0"/>
    </xf>
    <xf numFmtId="0" fontId="14" fillId="2" borderId="19" xfId="0" applyFont="1" applyFill="1" applyBorder="1" applyAlignment="1" applyProtection="1">
      <alignment horizontal="center" vertical="center" wrapText="1"/>
    </xf>
    <xf numFmtId="0" fontId="14" fillId="2" borderId="56" xfId="0" applyFont="1" applyFill="1" applyBorder="1" applyAlignment="1" applyProtection="1">
      <alignment horizontal="center" vertical="center" wrapText="1"/>
    </xf>
    <xf numFmtId="0" fontId="14" fillId="2" borderId="13" xfId="0" applyFont="1" applyFill="1" applyBorder="1" applyAlignment="1" applyProtection="1">
      <alignment horizontal="center" vertical="center" wrapText="1"/>
    </xf>
    <xf numFmtId="0" fontId="14" fillId="2" borderId="41" xfId="0" applyFont="1" applyFill="1" applyBorder="1" applyAlignment="1" applyProtection="1">
      <alignment horizontal="center" vertical="center" wrapText="1"/>
    </xf>
    <xf numFmtId="0" fontId="13" fillId="0" borderId="4" xfId="1" applyFont="1" applyBorder="1" applyAlignment="1" applyProtection="1">
      <alignment horizontal="center" vertical="center"/>
      <protection locked="0"/>
    </xf>
    <xf numFmtId="0" fontId="13" fillId="0" borderId="40" xfId="1" applyFont="1" applyBorder="1" applyAlignment="1" applyProtection="1">
      <alignment horizontal="center" vertical="center"/>
      <protection locked="0"/>
    </xf>
    <xf numFmtId="0" fontId="14" fillId="2" borderId="0" xfId="0" applyFont="1" applyFill="1" applyBorder="1" applyAlignment="1" applyProtection="1">
      <alignment horizontal="center" vertical="center"/>
    </xf>
    <xf numFmtId="0" fontId="14" fillId="2" borderId="18" xfId="0" applyFont="1" applyFill="1" applyBorder="1" applyAlignment="1" applyProtection="1">
      <alignment horizontal="center" vertical="center"/>
    </xf>
    <xf numFmtId="0" fontId="14" fillId="2" borderId="14" xfId="0" applyFont="1" applyFill="1" applyBorder="1" applyAlignment="1" applyProtection="1">
      <alignment horizontal="center" vertical="center"/>
    </xf>
    <xf numFmtId="164" fontId="16" fillId="0" borderId="52" xfId="125" applyFont="1" applyBorder="1" applyAlignment="1" applyProtection="1">
      <alignment horizontal="center" vertical="center"/>
      <protection locked="0"/>
    </xf>
    <xf numFmtId="164" fontId="16" fillId="0" borderId="50" xfId="125" applyFont="1" applyBorder="1" applyAlignment="1" applyProtection="1">
      <alignment horizontal="center" vertical="center"/>
      <protection locked="0"/>
    </xf>
    <xf numFmtId="164" fontId="16" fillId="0" borderId="53" xfId="125" applyFont="1" applyBorder="1" applyAlignment="1" applyProtection="1">
      <alignment horizontal="center" vertical="center"/>
      <protection locked="0"/>
    </xf>
    <xf numFmtId="0" fontId="13" fillId="0" borderId="25" xfId="1" applyFont="1" applyBorder="1" applyAlignment="1" applyProtection="1">
      <alignment horizontal="left" vertical="center" wrapText="1"/>
      <protection locked="0"/>
    </xf>
    <xf numFmtId="0" fontId="13" fillId="0" borderId="26" xfId="1" applyFont="1" applyBorder="1" applyAlignment="1" applyProtection="1">
      <alignment horizontal="left" vertical="center" wrapText="1"/>
      <protection locked="0"/>
    </xf>
    <xf numFmtId="0" fontId="13" fillId="0" borderId="43" xfId="1" applyFont="1" applyBorder="1" applyAlignment="1" applyProtection="1">
      <alignment horizontal="left" vertical="center" wrapText="1"/>
      <protection locked="0"/>
    </xf>
    <xf numFmtId="15" fontId="5" fillId="0" borderId="16" xfId="0" applyNumberFormat="1" applyFont="1" applyBorder="1" applyAlignment="1" applyProtection="1">
      <alignment horizontal="center" vertical="center"/>
      <protection locked="0"/>
    </xf>
    <xf numFmtId="15" fontId="5" fillId="0" borderId="1" xfId="0" applyNumberFormat="1" applyFont="1" applyBorder="1" applyAlignment="1" applyProtection="1">
      <alignment horizontal="center" vertical="center"/>
      <protection locked="0"/>
    </xf>
    <xf numFmtId="0" fontId="14" fillId="2" borderId="8" xfId="1" applyFont="1" applyFill="1" applyBorder="1" applyAlignment="1" applyProtection="1">
      <alignment horizontal="center" vertical="center" wrapText="1"/>
    </xf>
    <xf numFmtId="0" fontId="14" fillId="2" borderId="0" xfId="1" applyFont="1" applyFill="1" applyBorder="1" applyAlignment="1" applyProtection="1">
      <alignment horizontal="center" vertical="center" wrapText="1"/>
    </xf>
    <xf numFmtId="0" fontId="14" fillId="2" borderId="30" xfId="1" applyFont="1" applyFill="1" applyBorder="1" applyAlignment="1" applyProtection="1">
      <alignment horizontal="center" vertical="center" wrapText="1"/>
    </xf>
    <xf numFmtId="0" fontId="14" fillId="2" borderId="39" xfId="1" applyFont="1" applyFill="1" applyBorder="1" applyAlignment="1" applyProtection="1">
      <alignment horizontal="center" vertical="center" wrapText="1"/>
    </xf>
    <xf numFmtId="0" fontId="5" fillId="3" borderId="35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5" fillId="3" borderId="34" xfId="0" applyFont="1" applyFill="1" applyBorder="1" applyAlignment="1" applyProtection="1">
      <alignment horizontal="center" vertical="center" wrapText="1"/>
      <protection locked="0"/>
    </xf>
    <xf numFmtId="0" fontId="5" fillId="3" borderId="19" xfId="0" applyFont="1" applyFill="1" applyBorder="1" applyAlignment="1" applyProtection="1">
      <alignment horizontal="center" vertical="center" wrapText="1"/>
      <protection locked="0"/>
    </xf>
    <xf numFmtId="0" fontId="5" fillId="3" borderId="20" xfId="0" applyFont="1" applyFill="1" applyBorder="1" applyAlignment="1" applyProtection="1">
      <alignment horizontal="center" vertical="center" wrapText="1"/>
      <protection locked="0"/>
    </xf>
    <xf numFmtId="14" fontId="15" fillId="3" borderId="14" xfId="1" applyNumberFormat="1" applyFont="1" applyFill="1" applyBorder="1" applyAlignment="1" applyProtection="1">
      <alignment horizontal="center" vertical="center" wrapText="1"/>
      <protection locked="0"/>
    </xf>
    <xf numFmtId="0" fontId="15" fillId="3" borderId="15" xfId="1" applyFont="1" applyFill="1" applyBorder="1" applyAlignment="1" applyProtection="1">
      <alignment horizontal="center" vertical="center" wrapText="1"/>
      <protection locked="0"/>
    </xf>
    <xf numFmtId="0" fontId="17" fillId="5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 applyProtection="1">
      <alignment horizontal="center" vertical="center"/>
    </xf>
    <xf numFmtId="0" fontId="15" fillId="0" borderId="10" xfId="1" applyFont="1" applyFill="1" applyBorder="1" applyAlignment="1" applyProtection="1">
      <alignment horizontal="left" vertical="center" wrapText="1" indent="1"/>
    </xf>
    <xf numFmtId="0" fontId="12" fillId="0" borderId="11" xfId="0" applyFont="1" applyBorder="1" applyAlignment="1" applyProtection="1">
      <alignment horizontal="left" vertical="center" wrapText="1" indent="1"/>
    </xf>
    <xf numFmtId="0" fontId="15" fillId="0" borderId="10" xfId="1" applyNumberFormat="1" applyFont="1" applyFill="1" applyBorder="1" applyAlignment="1" applyProtection="1">
      <alignment horizontal="left" vertical="center" wrapText="1"/>
    </xf>
    <xf numFmtId="0" fontId="15" fillId="0" borderId="3" xfId="1" applyNumberFormat="1" applyFont="1" applyFill="1" applyBorder="1" applyAlignment="1" applyProtection="1">
      <alignment horizontal="left" vertical="center" wrapText="1"/>
    </xf>
    <xf numFmtId="0" fontId="15" fillId="0" borderId="11" xfId="1" applyNumberFormat="1" applyFont="1" applyFill="1" applyBorder="1" applyAlignment="1" applyProtection="1">
      <alignment horizontal="left" vertical="center" wrapText="1"/>
    </xf>
    <xf numFmtId="0" fontId="0" fillId="0" borderId="0" xfId="0" applyAlignment="1" applyProtection="1">
      <alignment horizontal="left"/>
      <protection hidden="1"/>
    </xf>
    <xf numFmtId="14" fontId="15" fillId="0" borderId="1" xfId="126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127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" xfId="124" builtinId="3"/>
    <cellStyle name="Millares [0] 2" xfId="104" xr:uid="{00000000-0005-0000-0000-000079000000}"/>
    <cellStyle name="Moneda" xfId="125" builtinId="4"/>
    <cellStyle name="Normal" xfId="0" builtinId="0"/>
    <cellStyle name="Normal 2" xfId="1" xr:uid="{00000000-0005-0000-0000-00007C000000}"/>
    <cellStyle name="Normal 2 2" xfId="102" xr:uid="{00000000-0005-0000-0000-00007D000000}"/>
    <cellStyle name="Normal 4" xfId="103" xr:uid="{00000000-0005-0000-0000-00007E000000}"/>
    <cellStyle name="Normal 4 2" xfId="126" xr:uid="{00000000-0005-0000-0000-00007F000000}"/>
  </cellStyles>
  <dxfs count="0"/>
  <tableStyles count="0" defaultTableStyle="TableStyleMedium2" defaultPivotStyle="PivotStyleLight16"/>
  <colors>
    <mruColors>
      <color rgb="FF000066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4</xdr:row>
      <xdr:rowOff>0</xdr:rowOff>
    </xdr:from>
    <xdr:to>
      <xdr:col>1</xdr:col>
      <xdr:colOff>257175</xdr:colOff>
      <xdr:row>4</xdr:row>
      <xdr:rowOff>190500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95275" y="2235994"/>
          <a:ext cx="238125" cy="230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7</xdr:row>
          <xdr:rowOff>228600</xdr:rowOff>
        </xdr:from>
        <xdr:to>
          <xdr:col>6</xdr:col>
          <xdr:colOff>485775</xdr:colOff>
          <xdr:row>7</xdr:row>
          <xdr:rowOff>485775</xdr:rowOff>
        </xdr:to>
        <xdr:sp macro="" textlink="">
          <xdr:nvSpPr>
            <xdr:cNvPr id="20672" name="Check Box 192" hidden="1">
              <a:extLst>
                <a:ext uri="{63B3BB69-23CF-44E3-9099-C40C66FF867C}">
                  <a14:compatExt spid="_x0000_s20672"/>
                </a:ext>
                <a:ext uri="{FF2B5EF4-FFF2-40B4-BE49-F238E27FC236}">
                  <a16:creationId xmlns:a16="http://schemas.microsoft.com/office/drawing/2014/main" id="{00000000-0008-0000-0000-0000C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12</xdr:row>
          <xdr:rowOff>228600</xdr:rowOff>
        </xdr:from>
        <xdr:to>
          <xdr:col>6</xdr:col>
          <xdr:colOff>485775</xdr:colOff>
          <xdr:row>12</xdr:row>
          <xdr:rowOff>485775</xdr:rowOff>
        </xdr:to>
        <xdr:sp macro="" textlink="">
          <xdr:nvSpPr>
            <xdr:cNvPr id="20674" name="Check Box 194" hidden="1">
              <a:extLst>
                <a:ext uri="{63B3BB69-23CF-44E3-9099-C40C66FF867C}">
                  <a14:compatExt spid="_x0000_s20674"/>
                </a:ext>
                <a:ext uri="{FF2B5EF4-FFF2-40B4-BE49-F238E27FC236}">
                  <a16:creationId xmlns:a16="http://schemas.microsoft.com/office/drawing/2014/main" id="{00000000-0008-0000-0000-0000C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0</xdr:colOff>
      <xdr:row>4</xdr:row>
      <xdr:rowOff>0</xdr:rowOff>
    </xdr:from>
    <xdr:to>
      <xdr:col>6</xdr:col>
      <xdr:colOff>322170</xdr:colOff>
      <xdr:row>4</xdr:row>
      <xdr:rowOff>202406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818529" y="2031066"/>
          <a:ext cx="322170" cy="2304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</a:p>
      </xdr:txBody>
    </xdr:sp>
    <xdr:clientData/>
  </xdr:twoCellAnchor>
  <xdr:twoCellAnchor>
    <xdr:from>
      <xdr:col>1</xdr:col>
      <xdr:colOff>0</xdr:colOff>
      <xdr:row>5</xdr:row>
      <xdr:rowOff>11906</xdr:rowOff>
    </xdr:from>
    <xdr:to>
      <xdr:col>1</xdr:col>
      <xdr:colOff>273843</xdr:colOff>
      <xdr:row>5</xdr:row>
      <xdr:rowOff>226219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571500" y="2738437"/>
          <a:ext cx="273843" cy="2143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11906</xdr:colOff>
      <xdr:row>5</xdr:row>
      <xdr:rowOff>35718</xdr:rowOff>
    </xdr:from>
    <xdr:to>
      <xdr:col>6</xdr:col>
      <xdr:colOff>309563</xdr:colOff>
      <xdr:row>5</xdr:row>
      <xdr:rowOff>261938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5072062" y="2762249"/>
          <a:ext cx="297657" cy="2262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</a:p>
      </xdr:txBody>
    </xdr:sp>
    <xdr:clientData/>
  </xdr:twoCellAnchor>
  <xdr:twoCellAnchor>
    <xdr:from>
      <xdr:col>13</xdr:col>
      <xdr:colOff>85442</xdr:colOff>
      <xdr:row>4</xdr:row>
      <xdr:rowOff>56029</xdr:rowOff>
    </xdr:from>
    <xdr:to>
      <xdr:col>13</xdr:col>
      <xdr:colOff>364190</xdr:colOff>
      <xdr:row>4</xdr:row>
      <xdr:rowOff>280146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0745038" y="1652867"/>
          <a:ext cx="278748" cy="2241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8</xdr:row>
          <xdr:rowOff>228600</xdr:rowOff>
        </xdr:from>
        <xdr:to>
          <xdr:col>6</xdr:col>
          <xdr:colOff>485775</xdr:colOff>
          <xdr:row>8</xdr:row>
          <xdr:rowOff>485775</xdr:rowOff>
        </xdr:to>
        <xdr:sp macro="" textlink="">
          <xdr:nvSpPr>
            <xdr:cNvPr id="20684" name="Check Box 204" hidden="1">
              <a:extLst>
                <a:ext uri="{63B3BB69-23CF-44E3-9099-C40C66FF867C}">
                  <a14:compatExt spid="_x0000_s20684"/>
                </a:ext>
                <a:ext uri="{FF2B5EF4-FFF2-40B4-BE49-F238E27FC236}">
                  <a16:creationId xmlns:a16="http://schemas.microsoft.com/office/drawing/2014/main" id="{00000000-0008-0000-0000-0000C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9</xdr:row>
          <xdr:rowOff>228600</xdr:rowOff>
        </xdr:from>
        <xdr:to>
          <xdr:col>6</xdr:col>
          <xdr:colOff>485775</xdr:colOff>
          <xdr:row>9</xdr:row>
          <xdr:rowOff>485775</xdr:rowOff>
        </xdr:to>
        <xdr:sp macro="" textlink="">
          <xdr:nvSpPr>
            <xdr:cNvPr id="20686" name="Check Box 206" hidden="1">
              <a:extLst>
                <a:ext uri="{63B3BB69-23CF-44E3-9099-C40C66FF867C}">
                  <a14:compatExt spid="_x0000_s20686"/>
                </a:ext>
                <a:ext uri="{FF2B5EF4-FFF2-40B4-BE49-F238E27FC236}">
                  <a16:creationId xmlns:a16="http://schemas.microsoft.com/office/drawing/2014/main" id="{00000000-0008-0000-0000-0000C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10</xdr:row>
          <xdr:rowOff>333375</xdr:rowOff>
        </xdr:from>
        <xdr:to>
          <xdr:col>6</xdr:col>
          <xdr:colOff>485775</xdr:colOff>
          <xdr:row>10</xdr:row>
          <xdr:rowOff>590550</xdr:rowOff>
        </xdr:to>
        <xdr:sp macro="" textlink="">
          <xdr:nvSpPr>
            <xdr:cNvPr id="20687" name="Check Box 207" hidden="1">
              <a:extLst>
                <a:ext uri="{63B3BB69-23CF-44E3-9099-C40C66FF867C}">
                  <a14:compatExt spid="_x0000_s20687"/>
                </a:ext>
                <a:ext uri="{FF2B5EF4-FFF2-40B4-BE49-F238E27FC236}">
                  <a16:creationId xmlns:a16="http://schemas.microsoft.com/office/drawing/2014/main" id="{00000000-0008-0000-0000-0000C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257175</xdr:colOff>
          <xdr:row>13</xdr:row>
          <xdr:rowOff>209550</xdr:rowOff>
        </xdr:from>
        <xdr:to>
          <xdr:col>6</xdr:col>
          <xdr:colOff>476250</xdr:colOff>
          <xdr:row>13</xdr:row>
          <xdr:rowOff>466725</xdr:rowOff>
        </xdr:to>
        <xdr:sp macro="" textlink="">
          <xdr:nvSpPr>
            <xdr:cNvPr id="20708" name="Check Box 228" hidden="1">
              <a:extLst>
                <a:ext uri="{63B3BB69-23CF-44E3-9099-C40C66FF867C}">
                  <a14:compatExt spid="_x0000_s20708"/>
                </a:ext>
                <a:ext uri="{FF2B5EF4-FFF2-40B4-BE49-F238E27FC236}">
                  <a16:creationId xmlns:a16="http://schemas.microsoft.com/office/drawing/2014/main" id="{00000000-0008-0000-0000-0000E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17</xdr:row>
          <xdr:rowOff>228600</xdr:rowOff>
        </xdr:from>
        <xdr:to>
          <xdr:col>6</xdr:col>
          <xdr:colOff>485775</xdr:colOff>
          <xdr:row>17</xdr:row>
          <xdr:rowOff>485775</xdr:rowOff>
        </xdr:to>
        <xdr:sp macro="" textlink="">
          <xdr:nvSpPr>
            <xdr:cNvPr id="20712" name="Check Box 232" hidden="1">
              <a:extLst>
                <a:ext uri="{63B3BB69-23CF-44E3-9099-C40C66FF867C}">
                  <a14:compatExt spid="_x0000_s20712"/>
                </a:ext>
                <a:ext uri="{FF2B5EF4-FFF2-40B4-BE49-F238E27FC236}">
                  <a16:creationId xmlns:a16="http://schemas.microsoft.com/office/drawing/2014/main" id="{00000000-0008-0000-0000-0000E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18</xdr:row>
          <xdr:rowOff>333375</xdr:rowOff>
        </xdr:from>
        <xdr:to>
          <xdr:col>6</xdr:col>
          <xdr:colOff>485775</xdr:colOff>
          <xdr:row>18</xdr:row>
          <xdr:rowOff>590550</xdr:rowOff>
        </xdr:to>
        <xdr:sp macro="" textlink="">
          <xdr:nvSpPr>
            <xdr:cNvPr id="20714" name="Check Box 234" hidden="1">
              <a:extLst>
                <a:ext uri="{63B3BB69-23CF-44E3-9099-C40C66FF867C}">
                  <a14:compatExt spid="_x0000_s20714"/>
                </a:ext>
                <a:ext uri="{FF2B5EF4-FFF2-40B4-BE49-F238E27FC236}">
                  <a16:creationId xmlns:a16="http://schemas.microsoft.com/office/drawing/2014/main" id="{00000000-0008-0000-0000-0000E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19</xdr:row>
          <xdr:rowOff>85725</xdr:rowOff>
        </xdr:from>
        <xdr:to>
          <xdr:col>6</xdr:col>
          <xdr:colOff>485775</xdr:colOff>
          <xdr:row>19</xdr:row>
          <xdr:rowOff>342900</xdr:rowOff>
        </xdr:to>
        <xdr:sp macro="" textlink="">
          <xdr:nvSpPr>
            <xdr:cNvPr id="20718" name="Check Box 238" hidden="1">
              <a:extLst>
                <a:ext uri="{63B3BB69-23CF-44E3-9099-C40C66FF867C}">
                  <a14:compatExt spid="_x0000_s20718"/>
                </a:ext>
                <a:ext uri="{FF2B5EF4-FFF2-40B4-BE49-F238E27FC236}">
                  <a16:creationId xmlns:a16="http://schemas.microsoft.com/office/drawing/2014/main" id="{00000000-0008-0000-0000-0000E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20</xdr:row>
          <xdr:rowOff>161925</xdr:rowOff>
        </xdr:from>
        <xdr:to>
          <xdr:col>6</xdr:col>
          <xdr:colOff>485775</xdr:colOff>
          <xdr:row>20</xdr:row>
          <xdr:rowOff>419100</xdr:rowOff>
        </xdr:to>
        <xdr:sp macro="" textlink="">
          <xdr:nvSpPr>
            <xdr:cNvPr id="20720" name="Check Box 240" hidden="1">
              <a:extLst>
                <a:ext uri="{63B3BB69-23CF-44E3-9099-C40C66FF867C}">
                  <a14:compatExt spid="_x0000_s20720"/>
                </a:ext>
                <a:ext uri="{FF2B5EF4-FFF2-40B4-BE49-F238E27FC236}">
                  <a16:creationId xmlns:a16="http://schemas.microsoft.com/office/drawing/2014/main" id="{00000000-0008-0000-0000-0000F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247650</xdr:colOff>
          <xdr:row>14</xdr:row>
          <xdr:rowOff>123825</xdr:rowOff>
        </xdr:from>
        <xdr:to>
          <xdr:col>6</xdr:col>
          <xdr:colOff>466725</xdr:colOff>
          <xdr:row>14</xdr:row>
          <xdr:rowOff>381000</xdr:rowOff>
        </xdr:to>
        <xdr:sp macro="" textlink="">
          <xdr:nvSpPr>
            <xdr:cNvPr id="20722" name="Check Box 242" hidden="1">
              <a:extLst>
                <a:ext uri="{63B3BB69-23CF-44E3-9099-C40C66FF867C}">
                  <a14:compatExt spid="_x0000_s20722"/>
                </a:ext>
                <a:ext uri="{FF2B5EF4-FFF2-40B4-BE49-F238E27FC236}">
                  <a16:creationId xmlns:a16="http://schemas.microsoft.com/office/drawing/2014/main" id="{00000000-0008-0000-0000-0000F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15</xdr:row>
          <xdr:rowOff>228600</xdr:rowOff>
        </xdr:from>
        <xdr:to>
          <xdr:col>6</xdr:col>
          <xdr:colOff>485775</xdr:colOff>
          <xdr:row>15</xdr:row>
          <xdr:rowOff>485775</xdr:rowOff>
        </xdr:to>
        <xdr:sp macro="" textlink="">
          <xdr:nvSpPr>
            <xdr:cNvPr id="20724" name="Check Box 244" hidden="1">
              <a:extLst>
                <a:ext uri="{63B3BB69-23CF-44E3-9099-C40C66FF867C}">
                  <a14:compatExt spid="_x0000_s20724"/>
                </a:ext>
                <a:ext uri="{FF2B5EF4-FFF2-40B4-BE49-F238E27FC236}">
                  <a16:creationId xmlns:a16="http://schemas.microsoft.com/office/drawing/2014/main" id="{00000000-0008-0000-0000-0000F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6</xdr:row>
          <xdr:rowOff>28575</xdr:rowOff>
        </xdr:from>
        <xdr:to>
          <xdr:col>1</xdr:col>
          <xdr:colOff>314325</xdr:colOff>
          <xdr:row>6</xdr:row>
          <xdr:rowOff>238125</xdr:rowOff>
        </xdr:to>
        <xdr:sp macro="" textlink="">
          <xdr:nvSpPr>
            <xdr:cNvPr id="20726" name="Button 246" hidden="1">
              <a:extLst>
                <a:ext uri="{63B3BB69-23CF-44E3-9099-C40C66FF867C}">
                  <a14:compatExt spid="_x0000_s20726"/>
                </a:ext>
                <a:ext uri="{FF2B5EF4-FFF2-40B4-BE49-F238E27FC236}">
                  <a16:creationId xmlns:a16="http://schemas.microsoft.com/office/drawing/2014/main" id="{00000000-0008-0000-0000-0000F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6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9525</xdr:colOff>
          <xdr:row>6</xdr:row>
          <xdr:rowOff>28575</xdr:rowOff>
        </xdr:from>
        <xdr:to>
          <xdr:col>10</xdr:col>
          <xdr:colOff>285750</xdr:colOff>
          <xdr:row>6</xdr:row>
          <xdr:rowOff>276225</xdr:rowOff>
        </xdr:to>
        <xdr:sp macro="" textlink="">
          <xdr:nvSpPr>
            <xdr:cNvPr id="20730" name="Button 250" hidden="1">
              <a:extLst>
                <a:ext uri="{63B3BB69-23CF-44E3-9099-C40C66FF867C}">
                  <a14:compatExt spid="_x0000_s20730"/>
                </a:ext>
                <a:ext uri="{FF2B5EF4-FFF2-40B4-BE49-F238E27FC236}">
                  <a16:creationId xmlns:a16="http://schemas.microsoft.com/office/drawing/2014/main" id="{00000000-0008-0000-0000-0000F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38100</xdr:colOff>
          <xdr:row>11</xdr:row>
          <xdr:rowOff>38100</xdr:rowOff>
        </xdr:from>
        <xdr:to>
          <xdr:col>10</xdr:col>
          <xdr:colOff>285750</xdr:colOff>
          <xdr:row>11</xdr:row>
          <xdr:rowOff>238125</xdr:rowOff>
        </xdr:to>
        <xdr:sp macro="" textlink="">
          <xdr:nvSpPr>
            <xdr:cNvPr id="20731" name="Button 251" hidden="1">
              <a:extLst>
                <a:ext uri="{63B3BB69-23CF-44E3-9099-C40C66FF867C}">
                  <a14:compatExt spid="_x0000_s20731"/>
                </a:ext>
                <a:ext uri="{FF2B5EF4-FFF2-40B4-BE49-F238E27FC236}">
                  <a16:creationId xmlns:a16="http://schemas.microsoft.com/office/drawing/2014/main" id="{00000000-0008-0000-0000-0000F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8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28575</xdr:colOff>
          <xdr:row>19</xdr:row>
          <xdr:rowOff>28575</xdr:rowOff>
        </xdr:from>
        <xdr:to>
          <xdr:col>10</xdr:col>
          <xdr:colOff>238125</xdr:colOff>
          <xdr:row>19</xdr:row>
          <xdr:rowOff>238125</xdr:rowOff>
        </xdr:to>
        <xdr:sp macro="" textlink="">
          <xdr:nvSpPr>
            <xdr:cNvPr id="20732" name="Button 252" hidden="1">
              <a:extLst>
                <a:ext uri="{63B3BB69-23CF-44E3-9099-C40C66FF867C}">
                  <a14:compatExt spid="_x0000_s20732"/>
                </a:ext>
                <a:ext uri="{FF2B5EF4-FFF2-40B4-BE49-F238E27FC236}">
                  <a16:creationId xmlns:a16="http://schemas.microsoft.com/office/drawing/2014/main" id="{00000000-0008-0000-0000-0000F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11</a:t>
              </a:r>
            </a:p>
            <a:p>
              <a:pPr algn="ctr" rtl="0">
                <a:defRPr sz="1000"/>
              </a:pPr>
              <a:endParaRPr lang="es-CO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11</xdr:row>
          <xdr:rowOff>85725</xdr:rowOff>
        </xdr:from>
        <xdr:to>
          <xdr:col>6</xdr:col>
          <xdr:colOff>485775</xdr:colOff>
          <xdr:row>11</xdr:row>
          <xdr:rowOff>342900</xdr:rowOff>
        </xdr:to>
        <xdr:sp macro="" textlink="">
          <xdr:nvSpPr>
            <xdr:cNvPr id="20742" name="Check Box 262" hidden="1">
              <a:extLst>
                <a:ext uri="{63B3BB69-23CF-44E3-9099-C40C66FF867C}">
                  <a14:compatExt spid="_x0000_s20742"/>
                </a:ext>
                <a:ext uri="{FF2B5EF4-FFF2-40B4-BE49-F238E27FC236}">
                  <a16:creationId xmlns:a16="http://schemas.microsoft.com/office/drawing/2014/main" id="{00000000-0008-0000-0000-00000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7</xdr:row>
          <xdr:rowOff>228600</xdr:rowOff>
        </xdr:from>
        <xdr:to>
          <xdr:col>12</xdr:col>
          <xdr:colOff>485775</xdr:colOff>
          <xdr:row>7</xdr:row>
          <xdr:rowOff>485775</xdr:rowOff>
        </xdr:to>
        <xdr:sp macro="" textlink="">
          <xdr:nvSpPr>
            <xdr:cNvPr id="20748" name="Check Box 268" hidden="1">
              <a:extLst>
                <a:ext uri="{63B3BB69-23CF-44E3-9099-C40C66FF867C}">
                  <a14:compatExt spid="_x0000_s20748"/>
                </a:ext>
                <a:ext uri="{FF2B5EF4-FFF2-40B4-BE49-F238E27FC236}">
                  <a16:creationId xmlns:a16="http://schemas.microsoft.com/office/drawing/2014/main" id="{00000000-0008-0000-0000-00000C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266700</xdr:colOff>
          <xdr:row>7</xdr:row>
          <xdr:rowOff>228600</xdr:rowOff>
        </xdr:from>
        <xdr:to>
          <xdr:col>15</xdr:col>
          <xdr:colOff>485775</xdr:colOff>
          <xdr:row>7</xdr:row>
          <xdr:rowOff>485775</xdr:rowOff>
        </xdr:to>
        <xdr:sp macro="" textlink="">
          <xdr:nvSpPr>
            <xdr:cNvPr id="20749" name="Check Box 269" hidden="1">
              <a:extLst>
                <a:ext uri="{63B3BB69-23CF-44E3-9099-C40C66FF867C}">
                  <a14:compatExt spid="_x0000_s20749"/>
                </a:ext>
                <a:ext uri="{FF2B5EF4-FFF2-40B4-BE49-F238E27FC236}">
                  <a16:creationId xmlns:a16="http://schemas.microsoft.com/office/drawing/2014/main" id="{00000000-0008-0000-0000-00000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8</xdr:row>
          <xdr:rowOff>228600</xdr:rowOff>
        </xdr:from>
        <xdr:to>
          <xdr:col>12</xdr:col>
          <xdr:colOff>485775</xdr:colOff>
          <xdr:row>8</xdr:row>
          <xdr:rowOff>485775</xdr:rowOff>
        </xdr:to>
        <xdr:sp macro="" textlink="">
          <xdr:nvSpPr>
            <xdr:cNvPr id="20750" name="Check Box 270" hidden="1">
              <a:extLst>
                <a:ext uri="{63B3BB69-23CF-44E3-9099-C40C66FF867C}">
                  <a14:compatExt spid="_x0000_s20750"/>
                </a:ext>
                <a:ext uri="{FF2B5EF4-FFF2-40B4-BE49-F238E27FC236}">
                  <a16:creationId xmlns:a16="http://schemas.microsoft.com/office/drawing/2014/main" id="{00000000-0008-0000-0000-00000E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266700</xdr:colOff>
          <xdr:row>8</xdr:row>
          <xdr:rowOff>228600</xdr:rowOff>
        </xdr:from>
        <xdr:to>
          <xdr:col>15</xdr:col>
          <xdr:colOff>485775</xdr:colOff>
          <xdr:row>8</xdr:row>
          <xdr:rowOff>485775</xdr:rowOff>
        </xdr:to>
        <xdr:sp macro="" textlink="">
          <xdr:nvSpPr>
            <xdr:cNvPr id="20751" name="Check Box 271" hidden="1">
              <a:extLst>
                <a:ext uri="{63B3BB69-23CF-44E3-9099-C40C66FF867C}">
                  <a14:compatExt spid="_x0000_s20751"/>
                </a:ext>
                <a:ext uri="{FF2B5EF4-FFF2-40B4-BE49-F238E27FC236}">
                  <a16:creationId xmlns:a16="http://schemas.microsoft.com/office/drawing/2014/main" id="{00000000-0008-0000-0000-00000F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9</xdr:row>
          <xdr:rowOff>228600</xdr:rowOff>
        </xdr:from>
        <xdr:to>
          <xdr:col>12</xdr:col>
          <xdr:colOff>485775</xdr:colOff>
          <xdr:row>9</xdr:row>
          <xdr:rowOff>485775</xdr:rowOff>
        </xdr:to>
        <xdr:sp macro="" textlink="">
          <xdr:nvSpPr>
            <xdr:cNvPr id="20752" name="Check Box 272" hidden="1">
              <a:extLst>
                <a:ext uri="{63B3BB69-23CF-44E3-9099-C40C66FF867C}">
                  <a14:compatExt spid="_x0000_s20752"/>
                </a:ext>
                <a:ext uri="{FF2B5EF4-FFF2-40B4-BE49-F238E27FC236}">
                  <a16:creationId xmlns:a16="http://schemas.microsoft.com/office/drawing/2014/main" id="{00000000-0008-0000-0000-00001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266700</xdr:colOff>
          <xdr:row>9</xdr:row>
          <xdr:rowOff>228600</xdr:rowOff>
        </xdr:from>
        <xdr:to>
          <xdr:col>15</xdr:col>
          <xdr:colOff>485775</xdr:colOff>
          <xdr:row>9</xdr:row>
          <xdr:rowOff>485775</xdr:rowOff>
        </xdr:to>
        <xdr:sp macro="" textlink="">
          <xdr:nvSpPr>
            <xdr:cNvPr id="20753" name="Check Box 273" hidden="1">
              <a:extLst>
                <a:ext uri="{63B3BB69-23CF-44E3-9099-C40C66FF867C}">
                  <a14:compatExt spid="_x0000_s20753"/>
                </a:ext>
                <a:ext uri="{FF2B5EF4-FFF2-40B4-BE49-F238E27FC236}">
                  <a16:creationId xmlns:a16="http://schemas.microsoft.com/office/drawing/2014/main" id="{00000000-0008-0000-0000-00001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10</xdr:row>
          <xdr:rowOff>333375</xdr:rowOff>
        </xdr:from>
        <xdr:to>
          <xdr:col>12</xdr:col>
          <xdr:colOff>485775</xdr:colOff>
          <xdr:row>10</xdr:row>
          <xdr:rowOff>590550</xdr:rowOff>
        </xdr:to>
        <xdr:sp macro="" textlink="">
          <xdr:nvSpPr>
            <xdr:cNvPr id="20754" name="Check Box 274" hidden="1">
              <a:extLst>
                <a:ext uri="{63B3BB69-23CF-44E3-9099-C40C66FF867C}">
                  <a14:compatExt spid="_x0000_s20754"/>
                </a:ext>
                <a:ext uri="{FF2B5EF4-FFF2-40B4-BE49-F238E27FC236}">
                  <a16:creationId xmlns:a16="http://schemas.microsoft.com/office/drawing/2014/main" id="{00000000-0008-0000-0000-00001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266700</xdr:colOff>
          <xdr:row>10</xdr:row>
          <xdr:rowOff>333375</xdr:rowOff>
        </xdr:from>
        <xdr:to>
          <xdr:col>15</xdr:col>
          <xdr:colOff>485775</xdr:colOff>
          <xdr:row>10</xdr:row>
          <xdr:rowOff>590550</xdr:rowOff>
        </xdr:to>
        <xdr:sp macro="" textlink="">
          <xdr:nvSpPr>
            <xdr:cNvPr id="20755" name="Check Box 275" hidden="1">
              <a:extLst>
                <a:ext uri="{63B3BB69-23CF-44E3-9099-C40C66FF867C}">
                  <a14:compatExt spid="_x0000_s20755"/>
                </a:ext>
                <a:ext uri="{FF2B5EF4-FFF2-40B4-BE49-F238E27FC236}">
                  <a16:creationId xmlns:a16="http://schemas.microsoft.com/office/drawing/2014/main" id="{00000000-0008-0000-0000-00001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38100</xdr:colOff>
          <xdr:row>14</xdr:row>
          <xdr:rowOff>38100</xdr:rowOff>
        </xdr:from>
        <xdr:to>
          <xdr:col>10</xdr:col>
          <xdr:colOff>285750</xdr:colOff>
          <xdr:row>14</xdr:row>
          <xdr:rowOff>238125</xdr:rowOff>
        </xdr:to>
        <xdr:sp macro="" textlink="">
          <xdr:nvSpPr>
            <xdr:cNvPr id="20756" name="Button 276" hidden="1">
              <a:extLst>
                <a:ext uri="{63B3BB69-23CF-44E3-9099-C40C66FF867C}">
                  <a14:compatExt spid="_x0000_s20756"/>
                </a:ext>
                <a:ext uri="{FF2B5EF4-FFF2-40B4-BE49-F238E27FC236}">
                  <a16:creationId xmlns:a16="http://schemas.microsoft.com/office/drawing/2014/main" id="{00000000-0008-0000-0000-000014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9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16</xdr:row>
          <xdr:rowOff>228600</xdr:rowOff>
        </xdr:from>
        <xdr:to>
          <xdr:col>6</xdr:col>
          <xdr:colOff>485775</xdr:colOff>
          <xdr:row>16</xdr:row>
          <xdr:rowOff>485775</xdr:rowOff>
        </xdr:to>
        <xdr:sp macro="" textlink="">
          <xdr:nvSpPr>
            <xdr:cNvPr id="20769" name="Check Box 289" hidden="1">
              <a:extLst>
                <a:ext uri="{63B3BB69-23CF-44E3-9099-C40C66FF867C}">
                  <a14:compatExt spid="_x0000_s20769"/>
                </a:ext>
                <a:ext uri="{FF2B5EF4-FFF2-40B4-BE49-F238E27FC236}">
                  <a16:creationId xmlns:a16="http://schemas.microsoft.com/office/drawing/2014/main" id="{00000000-0008-0000-0000-00002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457200</xdr:colOff>
          <xdr:row>19</xdr:row>
          <xdr:rowOff>600075</xdr:rowOff>
        </xdr:from>
        <xdr:to>
          <xdr:col>12</xdr:col>
          <xdr:colOff>200025</xdr:colOff>
          <xdr:row>20</xdr:row>
          <xdr:rowOff>733425</xdr:rowOff>
        </xdr:to>
        <xdr:sp macro="" textlink="">
          <xdr:nvSpPr>
            <xdr:cNvPr id="20771" name="Check Box 291" hidden="1">
              <a:extLst>
                <a:ext uri="{63B3BB69-23CF-44E3-9099-C40C66FF867C}">
                  <a14:compatExt spid="_x0000_s20771"/>
                </a:ext>
                <a:ext uri="{FF2B5EF4-FFF2-40B4-BE49-F238E27FC236}">
                  <a16:creationId xmlns:a16="http://schemas.microsoft.com/office/drawing/2014/main" id="{00000000-0008-0000-0000-00002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266700</xdr:colOff>
          <xdr:row>21</xdr:row>
          <xdr:rowOff>190500</xdr:rowOff>
        </xdr:from>
        <xdr:to>
          <xdr:col>2</xdr:col>
          <xdr:colOff>66675</xdr:colOff>
          <xdr:row>21</xdr:row>
          <xdr:rowOff>390525</xdr:rowOff>
        </xdr:to>
        <xdr:sp macro="" textlink="">
          <xdr:nvSpPr>
            <xdr:cNvPr id="20773" name="Button 293" hidden="1">
              <a:extLst>
                <a:ext uri="{63B3BB69-23CF-44E3-9099-C40C66FF867C}">
                  <a14:compatExt spid="_x0000_s20773"/>
                </a:ext>
                <a:ext uri="{FF2B5EF4-FFF2-40B4-BE49-F238E27FC236}">
                  <a16:creationId xmlns:a16="http://schemas.microsoft.com/office/drawing/2014/main" id="{00000000-0008-0000-0000-000025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12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28575</xdr:colOff>
          <xdr:row>17</xdr:row>
          <xdr:rowOff>28575</xdr:rowOff>
        </xdr:from>
        <xdr:to>
          <xdr:col>10</xdr:col>
          <xdr:colOff>238125</xdr:colOff>
          <xdr:row>17</xdr:row>
          <xdr:rowOff>238125</xdr:rowOff>
        </xdr:to>
        <xdr:sp macro="" textlink="">
          <xdr:nvSpPr>
            <xdr:cNvPr id="20774" name="Button 294" hidden="1">
              <a:extLst>
                <a:ext uri="{63B3BB69-23CF-44E3-9099-C40C66FF867C}">
                  <a14:compatExt spid="_x0000_s20774"/>
                </a:ext>
                <a:ext uri="{FF2B5EF4-FFF2-40B4-BE49-F238E27FC236}">
                  <a16:creationId xmlns:a16="http://schemas.microsoft.com/office/drawing/2014/main" id="{00000000-0008-0000-0000-00002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10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228600</xdr:colOff>
          <xdr:row>15</xdr:row>
          <xdr:rowOff>161925</xdr:rowOff>
        </xdr:from>
        <xdr:to>
          <xdr:col>10</xdr:col>
          <xdr:colOff>447675</xdr:colOff>
          <xdr:row>15</xdr:row>
          <xdr:rowOff>419100</xdr:rowOff>
        </xdr:to>
        <xdr:sp macro="" textlink="">
          <xdr:nvSpPr>
            <xdr:cNvPr id="20775" name="Check Box 295" hidden="1">
              <a:extLst>
                <a:ext uri="{63B3BB69-23CF-44E3-9099-C40C66FF867C}">
                  <a14:compatExt spid="_x0000_s20775"/>
                </a:ext>
                <a:ext uri="{FF2B5EF4-FFF2-40B4-BE49-F238E27FC236}">
                  <a16:creationId xmlns:a16="http://schemas.microsoft.com/office/drawing/2014/main" id="{00000000-0008-0000-0000-000027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171450</xdr:colOff>
          <xdr:row>15</xdr:row>
          <xdr:rowOff>171450</xdr:rowOff>
        </xdr:from>
        <xdr:to>
          <xdr:col>11</xdr:col>
          <xdr:colOff>390525</xdr:colOff>
          <xdr:row>15</xdr:row>
          <xdr:rowOff>428625</xdr:rowOff>
        </xdr:to>
        <xdr:sp macro="" textlink="">
          <xdr:nvSpPr>
            <xdr:cNvPr id="20776" name="Check Box 296" hidden="1">
              <a:extLst>
                <a:ext uri="{63B3BB69-23CF-44E3-9099-C40C66FF867C}">
                  <a14:compatExt spid="_x0000_s20776"/>
                </a:ext>
                <a:ext uri="{FF2B5EF4-FFF2-40B4-BE49-F238E27FC236}">
                  <a16:creationId xmlns:a16="http://schemas.microsoft.com/office/drawing/2014/main" id="{00000000-0008-0000-0000-000028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171450</xdr:colOff>
          <xdr:row>16</xdr:row>
          <xdr:rowOff>95250</xdr:rowOff>
        </xdr:from>
        <xdr:to>
          <xdr:col>11</xdr:col>
          <xdr:colOff>390525</xdr:colOff>
          <xdr:row>16</xdr:row>
          <xdr:rowOff>352425</xdr:rowOff>
        </xdr:to>
        <xdr:sp macro="" textlink="">
          <xdr:nvSpPr>
            <xdr:cNvPr id="20777" name="Check Box 297" hidden="1">
              <a:extLst>
                <a:ext uri="{63B3BB69-23CF-44E3-9099-C40C66FF867C}">
                  <a14:compatExt spid="_x0000_s20777"/>
                </a:ext>
                <a:ext uri="{FF2B5EF4-FFF2-40B4-BE49-F238E27FC236}">
                  <a16:creationId xmlns:a16="http://schemas.microsoft.com/office/drawing/2014/main" id="{00000000-0008-0000-0000-000029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219075</xdr:colOff>
          <xdr:row>15</xdr:row>
          <xdr:rowOff>161925</xdr:rowOff>
        </xdr:from>
        <xdr:to>
          <xdr:col>12</xdr:col>
          <xdr:colOff>438150</xdr:colOff>
          <xdr:row>15</xdr:row>
          <xdr:rowOff>419100</xdr:rowOff>
        </xdr:to>
        <xdr:sp macro="" textlink="">
          <xdr:nvSpPr>
            <xdr:cNvPr id="20778" name="Check Box 298" hidden="1">
              <a:extLst>
                <a:ext uri="{63B3BB69-23CF-44E3-9099-C40C66FF867C}">
                  <a14:compatExt spid="_x0000_s20778"/>
                </a:ext>
                <a:ext uri="{FF2B5EF4-FFF2-40B4-BE49-F238E27FC236}">
                  <a16:creationId xmlns:a16="http://schemas.microsoft.com/office/drawing/2014/main" id="{00000000-0008-0000-0000-00002A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219075</xdr:colOff>
          <xdr:row>16</xdr:row>
          <xdr:rowOff>85725</xdr:rowOff>
        </xdr:from>
        <xdr:to>
          <xdr:col>12</xdr:col>
          <xdr:colOff>438150</xdr:colOff>
          <xdr:row>16</xdr:row>
          <xdr:rowOff>342900</xdr:rowOff>
        </xdr:to>
        <xdr:sp macro="" textlink="">
          <xdr:nvSpPr>
            <xdr:cNvPr id="20779" name="Check Box 299" hidden="1">
              <a:extLst>
                <a:ext uri="{63B3BB69-23CF-44E3-9099-C40C66FF867C}">
                  <a14:compatExt spid="_x0000_s20779"/>
                </a:ext>
                <a:ext uri="{FF2B5EF4-FFF2-40B4-BE49-F238E27FC236}">
                  <a16:creationId xmlns:a16="http://schemas.microsoft.com/office/drawing/2014/main" id="{00000000-0008-0000-0000-00002B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161925</xdr:colOff>
          <xdr:row>15</xdr:row>
          <xdr:rowOff>161925</xdr:rowOff>
        </xdr:from>
        <xdr:to>
          <xdr:col>13</xdr:col>
          <xdr:colOff>381000</xdr:colOff>
          <xdr:row>15</xdr:row>
          <xdr:rowOff>419100</xdr:rowOff>
        </xdr:to>
        <xdr:sp macro="" textlink="">
          <xdr:nvSpPr>
            <xdr:cNvPr id="20780" name="Check Box 300" hidden="1">
              <a:extLst>
                <a:ext uri="{63B3BB69-23CF-44E3-9099-C40C66FF867C}">
                  <a14:compatExt spid="_x0000_s20780"/>
                </a:ext>
                <a:ext uri="{FF2B5EF4-FFF2-40B4-BE49-F238E27FC236}">
                  <a16:creationId xmlns:a16="http://schemas.microsoft.com/office/drawing/2014/main" id="{00000000-0008-0000-0000-00002C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171450</xdr:colOff>
          <xdr:row>16</xdr:row>
          <xdr:rowOff>85725</xdr:rowOff>
        </xdr:from>
        <xdr:to>
          <xdr:col>13</xdr:col>
          <xdr:colOff>390525</xdr:colOff>
          <xdr:row>16</xdr:row>
          <xdr:rowOff>342900</xdr:rowOff>
        </xdr:to>
        <xdr:sp macro="" textlink="">
          <xdr:nvSpPr>
            <xdr:cNvPr id="20781" name="Check Box 301" hidden="1">
              <a:extLst>
                <a:ext uri="{63B3BB69-23CF-44E3-9099-C40C66FF867C}">
                  <a14:compatExt spid="_x0000_s20781"/>
                </a:ext>
                <a:ext uri="{FF2B5EF4-FFF2-40B4-BE49-F238E27FC236}">
                  <a16:creationId xmlns:a16="http://schemas.microsoft.com/office/drawing/2014/main" id="{00000000-0008-0000-0000-00002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314325</xdr:colOff>
          <xdr:row>15</xdr:row>
          <xdr:rowOff>152400</xdr:rowOff>
        </xdr:from>
        <xdr:to>
          <xdr:col>14</xdr:col>
          <xdr:colOff>533400</xdr:colOff>
          <xdr:row>15</xdr:row>
          <xdr:rowOff>409575</xdr:rowOff>
        </xdr:to>
        <xdr:sp macro="" textlink="">
          <xdr:nvSpPr>
            <xdr:cNvPr id="20782" name="Check Box 302" hidden="1">
              <a:extLst>
                <a:ext uri="{63B3BB69-23CF-44E3-9099-C40C66FF867C}">
                  <a14:compatExt spid="_x0000_s20782"/>
                </a:ext>
                <a:ext uri="{FF2B5EF4-FFF2-40B4-BE49-F238E27FC236}">
                  <a16:creationId xmlns:a16="http://schemas.microsoft.com/office/drawing/2014/main" id="{00000000-0008-0000-0000-00002E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295275</xdr:colOff>
          <xdr:row>16</xdr:row>
          <xdr:rowOff>95250</xdr:rowOff>
        </xdr:from>
        <xdr:to>
          <xdr:col>14</xdr:col>
          <xdr:colOff>514350</xdr:colOff>
          <xdr:row>16</xdr:row>
          <xdr:rowOff>352425</xdr:rowOff>
        </xdr:to>
        <xdr:sp macro="" textlink="">
          <xdr:nvSpPr>
            <xdr:cNvPr id="20783" name="Check Box 303" hidden="1">
              <a:extLst>
                <a:ext uri="{63B3BB69-23CF-44E3-9099-C40C66FF867C}">
                  <a14:compatExt spid="_x0000_s20783"/>
                </a:ext>
                <a:ext uri="{FF2B5EF4-FFF2-40B4-BE49-F238E27FC236}">
                  <a16:creationId xmlns:a16="http://schemas.microsoft.com/office/drawing/2014/main" id="{00000000-0008-0000-0000-00002F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238125</xdr:colOff>
          <xdr:row>16</xdr:row>
          <xdr:rowOff>85725</xdr:rowOff>
        </xdr:from>
        <xdr:to>
          <xdr:col>10</xdr:col>
          <xdr:colOff>457200</xdr:colOff>
          <xdr:row>16</xdr:row>
          <xdr:rowOff>342900</xdr:rowOff>
        </xdr:to>
        <xdr:sp macro="" textlink="">
          <xdr:nvSpPr>
            <xdr:cNvPr id="20784" name="Check Box 304" hidden="1">
              <a:extLst>
                <a:ext uri="{63B3BB69-23CF-44E3-9099-C40C66FF867C}">
                  <a14:compatExt spid="_x0000_s20784"/>
                </a:ext>
                <a:ext uri="{FF2B5EF4-FFF2-40B4-BE49-F238E27FC236}">
                  <a16:creationId xmlns:a16="http://schemas.microsoft.com/office/drawing/2014/main" id="{00000000-0008-0000-0000-00003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390525</xdr:colOff>
          <xdr:row>15</xdr:row>
          <xdr:rowOff>152400</xdr:rowOff>
        </xdr:from>
        <xdr:to>
          <xdr:col>15</xdr:col>
          <xdr:colOff>609600</xdr:colOff>
          <xdr:row>15</xdr:row>
          <xdr:rowOff>409575</xdr:rowOff>
        </xdr:to>
        <xdr:sp macro="" textlink="">
          <xdr:nvSpPr>
            <xdr:cNvPr id="20785" name="Check Box 305" hidden="1">
              <a:extLst>
                <a:ext uri="{63B3BB69-23CF-44E3-9099-C40C66FF867C}">
                  <a14:compatExt spid="_x0000_s20785"/>
                </a:ext>
                <a:ext uri="{FF2B5EF4-FFF2-40B4-BE49-F238E27FC236}">
                  <a16:creationId xmlns:a16="http://schemas.microsoft.com/office/drawing/2014/main" id="{00000000-0008-0000-0000-00003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371475</xdr:colOff>
          <xdr:row>16</xdr:row>
          <xdr:rowOff>114300</xdr:rowOff>
        </xdr:from>
        <xdr:to>
          <xdr:col>15</xdr:col>
          <xdr:colOff>590550</xdr:colOff>
          <xdr:row>16</xdr:row>
          <xdr:rowOff>371475</xdr:rowOff>
        </xdr:to>
        <xdr:sp macro="" textlink="">
          <xdr:nvSpPr>
            <xdr:cNvPr id="20786" name="Check Box 306" hidden="1">
              <a:extLst>
                <a:ext uri="{63B3BB69-23CF-44E3-9099-C40C66FF867C}">
                  <a14:compatExt spid="_x0000_s20786"/>
                </a:ext>
                <a:ext uri="{FF2B5EF4-FFF2-40B4-BE49-F238E27FC236}">
                  <a16:creationId xmlns:a16="http://schemas.microsoft.com/office/drawing/2014/main" id="{00000000-0008-0000-0000-00003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400050</xdr:colOff>
          <xdr:row>20</xdr:row>
          <xdr:rowOff>0</xdr:rowOff>
        </xdr:from>
        <xdr:to>
          <xdr:col>14</xdr:col>
          <xdr:colOff>885825</xdr:colOff>
          <xdr:row>21</xdr:row>
          <xdr:rowOff>0</xdr:rowOff>
        </xdr:to>
        <xdr:sp macro="" textlink="">
          <xdr:nvSpPr>
            <xdr:cNvPr id="20787" name="Check Box 307" hidden="1">
              <a:extLst>
                <a:ext uri="{63B3BB69-23CF-44E3-9099-C40C66FF867C}">
                  <a14:compatExt spid="_x0000_s20787"/>
                </a:ext>
                <a:ext uri="{FF2B5EF4-FFF2-40B4-BE49-F238E27FC236}">
                  <a16:creationId xmlns:a16="http://schemas.microsoft.com/office/drawing/2014/main" id="{00000000-0008-0000-0000-00003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7</xdr:row>
          <xdr:rowOff>228600</xdr:rowOff>
        </xdr:from>
        <xdr:to>
          <xdr:col>8</xdr:col>
          <xdr:colOff>485775</xdr:colOff>
          <xdr:row>7</xdr:row>
          <xdr:rowOff>485775</xdr:rowOff>
        </xdr:to>
        <xdr:sp macro="" textlink="">
          <xdr:nvSpPr>
            <xdr:cNvPr id="20788" name="Check Box 308" hidden="1">
              <a:extLst>
                <a:ext uri="{63B3BB69-23CF-44E3-9099-C40C66FF867C}">
                  <a14:compatExt spid="_x0000_s20788"/>
                </a:ext>
                <a:ext uri="{FF2B5EF4-FFF2-40B4-BE49-F238E27FC236}">
                  <a16:creationId xmlns:a16="http://schemas.microsoft.com/office/drawing/2014/main" id="{00000000-0008-0000-0000-000034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12</xdr:row>
          <xdr:rowOff>228600</xdr:rowOff>
        </xdr:from>
        <xdr:to>
          <xdr:col>8</xdr:col>
          <xdr:colOff>485775</xdr:colOff>
          <xdr:row>12</xdr:row>
          <xdr:rowOff>485775</xdr:rowOff>
        </xdr:to>
        <xdr:sp macro="" textlink="">
          <xdr:nvSpPr>
            <xdr:cNvPr id="20789" name="Check Box 309" hidden="1">
              <a:extLst>
                <a:ext uri="{63B3BB69-23CF-44E3-9099-C40C66FF867C}">
                  <a14:compatExt spid="_x0000_s20789"/>
                </a:ext>
                <a:ext uri="{FF2B5EF4-FFF2-40B4-BE49-F238E27FC236}">
                  <a16:creationId xmlns:a16="http://schemas.microsoft.com/office/drawing/2014/main" id="{00000000-0008-0000-0000-000035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8</xdr:row>
          <xdr:rowOff>228600</xdr:rowOff>
        </xdr:from>
        <xdr:to>
          <xdr:col>8</xdr:col>
          <xdr:colOff>485775</xdr:colOff>
          <xdr:row>8</xdr:row>
          <xdr:rowOff>485775</xdr:rowOff>
        </xdr:to>
        <xdr:sp macro="" textlink="">
          <xdr:nvSpPr>
            <xdr:cNvPr id="20790" name="Check Box 310" hidden="1">
              <a:extLst>
                <a:ext uri="{63B3BB69-23CF-44E3-9099-C40C66FF867C}">
                  <a14:compatExt spid="_x0000_s20790"/>
                </a:ext>
                <a:ext uri="{FF2B5EF4-FFF2-40B4-BE49-F238E27FC236}">
                  <a16:creationId xmlns:a16="http://schemas.microsoft.com/office/drawing/2014/main" id="{00000000-0008-0000-0000-00003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9</xdr:row>
          <xdr:rowOff>228600</xdr:rowOff>
        </xdr:from>
        <xdr:to>
          <xdr:col>8</xdr:col>
          <xdr:colOff>485775</xdr:colOff>
          <xdr:row>9</xdr:row>
          <xdr:rowOff>485775</xdr:rowOff>
        </xdr:to>
        <xdr:sp macro="" textlink="">
          <xdr:nvSpPr>
            <xdr:cNvPr id="20791" name="Check Box 311" hidden="1">
              <a:extLst>
                <a:ext uri="{63B3BB69-23CF-44E3-9099-C40C66FF867C}">
                  <a14:compatExt spid="_x0000_s20791"/>
                </a:ext>
                <a:ext uri="{FF2B5EF4-FFF2-40B4-BE49-F238E27FC236}">
                  <a16:creationId xmlns:a16="http://schemas.microsoft.com/office/drawing/2014/main" id="{00000000-0008-0000-0000-000037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10</xdr:row>
          <xdr:rowOff>333375</xdr:rowOff>
        </xdr:from>
        <xdr:to>
          <xdr:col>8</xdr:col>
          <xdr:colOff>485775</xdr:colOff>
          <xdr:row>10</xdr:row>
          <xdr:rowOff>590550</xdr:rowOff>
        </xdr:to>
        <xdr:sp macro="" textlink="">
          <xdr:nvSpPr>
            <xdr:cNvPr id="20792" name="Check Box 312" hidden="1">
              <a:extLst>
                <a:ext uri="{63B3BB69-23CF-44E3-9099-C40C66FF867C}">
                  <a14:compatExt spid="_x0000_s20792"/>
                </a:ext>
                <a:ext uri="{FF2B5EF4-FFF2-40B4-BE49-F238E27FC236}">
                  <a16:creationId xmlns:a16="http://schemas.microsoft.com/office/drawing/2014/main" id="{00000000-0008-0000-0000-000038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257175</xdr:colOff>
          <xdr:row>13</xdr:row>
          <xdr:rowOff>209550</xdr:rowOff>
        </xdr:from>
        <xdr:to>
          <xdr:col>8</xdr:col>
          <xdr:colOff>476250</xdr:colOff>
          <xdr:row>13</xdr:row>
          <xdr:rowOff>466725</xdr:rowOff>
        </xdr:to>
        <xdr:sp macro="" textlink="">
          <xdr:nvSpPr>
            <xdr:cNvPr id="20793" name="Check Box 313" hidden="1">
              <a:extLst>
                <a:ext uri="{63B3BB69-23CF-44E3-9099-C40C66FF867C}">
                  <a14:compatExt spid="_x0000_s20793"/>
                </a:ext>
                <a:ext uri="{FF2B5EF4-FFF2-40B4-BE49-F238E27FC236}">
                  <a16:creationId xmlns:a16="http://schemas.microsoft.com/office/drawing/2014/main" id="{00000000-0008-0000-0000-000039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17</xdr:row>
          <xdr:rowOff>228600</xdr:rowOff>
        </xdr:from>
        <xdr:to>
          <xdr:col>8</xdr:col>
          <xdr:colOff>485775</xdr:colOff>
          <xdr:row>17</xdr:row>
          <xdr:rowOff>485775</xdr:rowOff>
        </xdr:to>
        <xdr:sp macro="" textlink="">
          <xdr:nvSpPr>
            <xdr:cNvPr id="20794" name="Check Box 314" hidden="1">
              <a:extLst>
                <a:ext uri="{63B3BB69-23CF-44E3-9099-C40C66FF867C}">
                  <a14:compatExt spid="_x0000_s20794"/>
                </a:ext>
                <a:ext uri="{FF2B5EF4-FFF2-40B4-BE49-F238E27FC236}">
                  <a16:creationId xmlns:a16="http://schemas.microsoft.com/office/drawing/2014/main" id="{00000000-0008-0000-0000-00003A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18</xdr:row>
          <xdr:rowOff>333375</xdr:rowOff>
        </xdr:from>
        <xdr:to>
          <xdr:col>8</xdr:col>
          <xdr:colOff>485775</xdr:colOff>
          <xdr:row>18</xdr:row>
          <xdr:rowOff>590550</xdr:rowOff>
        </xdr:to>
        <xdr:sp macro="" textlink="">
          <xdr:nvSpPr>
            <xdr:cNvPr id="20795" name="Check Box 315" hidden="1">
              <a:extLst>
                <a:ext uri="{63B3BB69-23CF-44E3-9099-C40C66FF867C}">
                  <a14:compatExt spid="_x0000_s20795"/>
                </a:ext>
                <a:ext uri="{FF2B5EF4-FFF2-40B4-BE49-F238E27FC236}">
                  <a16:creationId xmlns:a16="http://schemas.microsoft.com/office/drawing/2014/main" id="{00000000-0008-0000-0000-00003B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19</xdr:row>
          <xdr:rowOff>85725</xdr:rowOff>
        </xdr:from>
        <xdr:to>
          <xdr:col>8</xdr:col>
          <xdr:colOff>485775</xdr:colOff>
          <xdr:row>19</xdr:row>
          <xdr:rowOff>342900</xdr:rowOff>
        </xdr:to>
        <xdr:sp macro="" textlink="">
          <xdr:nvSpPr>
            <xdr:cNvPr id="20796" name="Check Box 316" hidden="1">
              <a:extLst>
                <a:ext uri="{63B3BB69-23CF-44E3-9099-C40C66FF867C}">
                  <a14:compatExt spid="_x0000_s20796"/>
                </a:ext>
                <a:ext uri="{FF2B5EF4-FFF2-40B4-BE49-F238E27FC236}">
                  <a16:creationId xmlns:a16="http://schemas.microsoft.com/office/drawing/2014/main" id="{00000000-0008-0000-0000-00003C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20</xdr:row>
          <xdr:rowOff>161925</xdr:rowOff>
        </xdr:from>
        <xdr:to>
          <xdr:col>8</xdr:col>
          <xdr:colOff>485775</xdr:colOff>
          <xdr:row>20</xdr:row>
          <xdr:rowOff>419100</xdr:rowOff>
        </xdr:to>
        <xdr:sp macro="" textlink="">
          <xdr:nvSpPr>
            <xdr:cNvPr id="20797" name="Check Box 317" hidden="1">
              <a:extLst>
                <a:ext uri="{63B3BB69-23CF-44E3-9099-C40C66FF867C}">
                  <a14:compatExt spid="_x0000_s20797"/>
                </a:ext>
                <a:ext uri="{FF2B5EF4-FFF2-40B4-BE49-F238E27FC236}">
                  <a16:creationId xmlns:a16="http://schemas.microsoft.com/office/drawing/2014/main" id="{00000000-0008-0000-0000-00003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247650</xdr:colOff>
          <xdr:row>14</xdr:row>
          <xdr:rowOff>123825</xdr:rowOff>
        </xdr:from>
        <xdr:to>
          <xdr:col>8</xdr:col>
          <xdr:colOff>466725</xdr:colOff>
          <xdr:row>14</xdr:row>
          <xdr:rowOff>381000</xdr:rowOff>
        </xdr:to>
        <xdr:sp macro="" textlink="">
          <xdr:nvSpPr>
            <xdr:cNvPr id="20798" name="Check Box 318" hidden="1">
              <a:extLst>
                <a:ext uri="{63B3BB69-23CF-44E3-9099-C40C66FF867C}">
                  <a14:compatExt spid="_x0000_s20798"/>
                </a:ext>
                <a:ext uri="{FF2B5EF4-FFF2-40B4-BE49-F238E27FC236}">
                  <a16:creationId xmlns:a16="http://schemas.microsoft.com/office/drawing/2014/main" id="{00000000-0008-0000-0000-00003E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15</xdr:row>
          <xdr:rowOff>228600</xdr:rowOff>
        </xdr:from>
        <xdr:to>
          <xdr:col>8</xdr:col>
          <xdr:colOff>485775</xdr:colOff>
          <xdr:row>15</xdr:row>
          <xdr:rowOff>485775</xdr:rowOff>
        </xdr:to>
        <xdr:sp macro="" textlink="">
          <xdr:nvSpPr>
            <xdr:cNvPr id="20799" name="Check Box 319" hidden="1">
              <a:extLst>
                <a:ext uri="{63B3BB69-23CF-44E3-9099-C40C66FF867C}">
                  <a14:compatExt spid="_x0000_s20799"/>
                </a:ext>
                <a:ext uri="{FF2B5EF4-FFF2-40B4-BE49-F238E27FC236}">
                  <a16:creationId xmlns:a16="http://schemas.microsoft.com/office/drawing/2014/main" id="{00000000-0008-0000-0000-00003F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11</xdr:row>
          <xdr:rowOff>85725</xdr:rowOff>
        </xdr:from>
        <xdr:to>
          <xdr:col>8</xdr:col>
          <xdr:colOff>485775</xdr:colOff>
          <xdr:row>11</xdr:row>
          <xdr:rowOff>342900</xdr:rowOff>
        </xdr:to>
        <xdr:sp macro="" textlink="">
          <xdr:nvSpPr>
            <xdr:cNvPr id="20800" name="Check Box 320" hidden="1">
              <a:extLst>
                <a:ext uri="{63B3BB69-23CF-44E3-9099-C40C66FF867C}">
                  <a14:compatExt spid="_x0000_s20800"/>
                </a:ext>
                <a:ext uri="{FF2B5EF4-FFF2-40B4-BE49-F238E27FC236}">
                  <a16:creationId xmlns:a16="http://schemas.microsoft.com/office/drawing/2014/main" id="{00000000-0008-0000-0000-00004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16</xdr:row>
          <xdr:rowOff>228600</xdr:rowOff>
        </xdr:from>
        <xdr:to>
          <xdr:col>8</xdr:col>
          <xdr:colOff>485775</xdr:colOff>
          <xdr:row>16</xdr:row>
          <xdr:rowOff>485775</xdr:rowOff>
        </xdr:to>
        <xdr:sp macro="" textlink="">
          <xdr:nvSpPr>
            <xdr:cNvPr id="20801" name="Check Box 321" hidden="1">
              <a:extLst>
                <a:ext uri="{63B3BB69-23CF-44E3-9099-C40C66FF867C}">
                  <a14:compatExt spid="_x0000_s20801"/>
                </a:ext>
                <a:ext uri="{FF2B5EF4-FFF2-40B4-BE49-F238E27FC236}">
                  <a16:creationId xmlns:a16="http://schemas.microsoft.com/office/drawing/2014/main" id="{00000000-0008-0000-0000-00004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523875</xdr:colOff>
          <xdr:row>21</xdr:row>
          <xdr:rowOff>257175</xdr:rowOff>
        </xdr:from>
        <xdr:to>
          <xdr:col>6</xdr:col>
          <xdr:colOff>190500</xdr:colOff>
          <xdr:row>22</xdr:row>
          <xdr:rowOff>47625</xdr:rowOff>
        </xdr:to>
        <xdr:sp macro="" textlink="">
          <xdr:nvSpPr>
            <xdr:cNvPr id="20802" name="Button 322" hidden="1">
              <a:extLst>
                <a:ext uri="{63B3BB69-23CF-44E3-9099-C40C66FF867C}">
                  <a14:compatExt spid="_x0000_s20802"/>
                </a:ext>
                <a:ext uri="{FF2B5EF4-FFF2-40B4-BE49-F238E27FC236}">
                  <a16:creationId xmlns:a16="http://schemas.microsoft.com/office/drawing/2014/main" id="{00000000-0008-0000-0000-00004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C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13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200025</xdr:colOff>
      <xdr:row>0</xdr:row>
      <xdr:rowOff>172168</xdr:rowOff>
    </xdr:from>
    <xdr:to>
      <xdr:col>3</xdr:col>
      <xdr:colOff>285750</xdr:colOff>
      <xdr:row>1</xdr:row>
      <xdr:rowOff>286469</xdr:rowOff>
    </xdr:to>
    <xdr:pic>
      <xdr:nvPicPr>
        <xdr:cNvPr id="66" name="image2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838200" y="172168"/>
          <a:ext cx="1162050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375571</xdr:colOff>
      <xdr:row>1</xdr:row>
      <xdr:rowOff>284316</xdr:rowOff>
    </xdr:from>
    <xdr:to>
      <xdr:col>3</xdr:col>
      <xdr:colOff>828674</xdr:colOff>
      <xdr:row>2</xdr:row>
      <xdr:rowOff>350991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89871" y="703416"/>
          <a:ext cx="2053303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5" name="Line 2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J1595"/>
  <sheetViews>
    <sheetView showGridLines="0" topLeftCell="A19" zoomScaleNormal="100" zoomScalePageLayoutView="80" workbookViewId="0">
      <selection activeCell="S5" sqref="S5"/>
    </sheetView>
  </sheetViews>
  <sheetFormatPr baseColWidth="10" defaultColWidth="10.85546875" defaultRowHeight="12" x14ac:dyDescent="0.2"/>
  <cols>
    <col min="1" max="1" width="1.7109375" style="18" customWidth="1" collapsed="1"/>
    <col min="2" max="2" width="7.85546875" style="17" customWidth="1" collapsed="1"/>
    <col min="3" max="3" width="16.140625" style="17" customWidth="1" collapsed="1"/>
    <col min="4" max="4" width="16.7109375" style="17" customWidth="1" collapsed="1"/>
    <col min="5" max="5" width="9.28515625" style="18" customWidth="1" collapsed="1"/>
    <col min="6" max="6" width="9.85546875" style="18" customWidth="1" collapsed="1"/>
    <col min="7" max="7" width="9.140625" style="18" customWidth="1" collapsed="1"/>
    <col min="8" max="8" width="9" style="18" customWidth="1" collapsed="1"/>
    <col min="9" max="9" width="9.28515625" style="18" customWidth="1" collapsed="1"/>
    <col min="10" max="10" width="9.42578125" style="18" customWidth="1" collapsed="1"/>
    <col min="11" max="11" width="10.140625" style="18" customWidth="1" collapsed="1"/>
    <col min="12" max="12" width="8.7109375" style="18" customWidth="1" collapsed="1"/>
    <col min="13" max="13" width="10" style="18" customWidth="1" collapsed="1"/>
    <col min="14" max="14" width="8.85546875" style="18" customWidth="1" collapsed="1"/>
    <col min="15" max="15" width="12.140625" style="18" customWidth="1" collapsed="1"/>
    <col min="16" max="16" width="14.42578125" style="18" customWidth="1" collapsed="1"/>
    <col min="17" max="17" width="3.140625" style="18" customWidth="1" collapsed="1"/>
    <col min="18" max="16384" width="10.85546875" style="18" collapsed="1"/>
  </cols>
  <sheetData>
    <row r="1" spans="2:16 16338:16338" s="16" customFormat="1" ht="33" customHeight="1" x14ac:dyDescent="0.2">
      <c r="B1" s="149"/>
      <c r="C1" s="149"/>
      <c r="D1" s="149"/>
      <c r="E1" s="188" t="s">
        <v>140</v>
      </c>
      <c r="F1" s="188"/>
      <c r="G1" s="188"/>
      <c r="H1" s="188"/>
      <c r="I1" s="188"/>
      <c r="J1" s="188"/>
      <c r="K1" s="188"/>
      <c r="L1" s="188"/>
      <c r="M1" s="188"/>
      <c r="N1" s="188"/>
      <c r="O1" s="187" t="s">
        <v>143</v>
      </c>
      <c r="P1" s="187"/>
    </row>
    <row r="2" spans="2:16 16338:16338" s="16" customFormat="1" ht="29.25" customHeight="1" x14ac:dyDescent="0.2">
      <c r="B2" s="149"/>
      <c r="C2" s="149"/>
      <c r="D2" s="149"/>
      <c r="E2" s="188" t="s">
        <v>141</v>
      </c>
      <c r="F2" s="188"/>
      <c r="G2" s="188"/>
      <c r="H2" s="188"/>
      <c r="I2" s="188"/>
      <c r="J2" s="188"/>
      <c r="K2" s="188"/>
      <c r="L2" s="188"/>
      <c r="M2" s="188"/>
      <c r="N2" s="188"/>
      <c r="O2" s="187" t="s">
        <v>142</v>
      </c>
      <c r="P2" s="187"/>
    </row>
    <row r="3" spans="2:16 16338:16338" s="16" customFormat="1" ht="42.75" customHeight="1" x14ac:dyDescent="0.2">
      <c r="B3" s="149"/>
      <c r="C3" s="149"/>
      <c r="D3" s="149"/>
      <c r="E3" s="188" t="s">
        <v>1</v>
      </c>
      <c r="F3" s="188"/>
      <c r="G3" s="188"/>
      <c r="H3" s="188"/>
      <c r="I3" s="188"/>
      <c r="J3" s="188"/>
      <c r="K3" s="188"/>
      <c r="L3" s="188"/>
      <c r="M3" s="188"/>
      <c r="N3" s="188"/>
      <c r="O3" s="197" t="s">
        <v>171</v>
      </c>
      <c r="P3" s="197"/>
    </row>
    <row r="4" spans="2:16 16338:16338" ht="12.75" thickBot="1" x14ac:dyDescent="0.25">
      <c r="XDJ4" s="17"/>
    </row>
    <row r="5" spans="2:16 16338:16338" ht="52.5" customHeight="1" x14ac:dyDescent="0.2">
      <c r="B5" s="127" t="s">
        <v>67</v>
      </c>
      <c r="C5" s="128"/>
      <c r="D5" s="173"/>
      <c r="E5" s="173"/>
      <c r="F5" s="173"/>
      <c r="G5" s="120" t="s">
        <v>68</v>
      </c>
      <c r="H5" s="121"/>
      <c r="I5" s="121"/>
      <c r="J5" s="121"/>
      <c r="K5" s="181"/>
      <c r="L5" s="182"/>
      <c r="M5" s="183"/>
      <c r="N5" s="174" t="s">
        <v>4</v>
      </c>
      <c r="O5" s="175"/>
      <c r="P5" s="184">
        <f ca="1">TODAY()</f>
        <v>44651</v>
      </c>
    </row>
    <row r="6" spans="2:16 16338:16338" ht="52.5" customHeight="1" thickBot="1" x14ac:dyDescent="0.25">
      <c r="B6" s="125" t="s">
        <v>3</v>
      </c>
      <c r="C6" s="126"/>
      <c r="D6" s="172"/>
      <c r="E6" s="172"/>
      <c r="F6" s="172"/>
      <c r="G6" s="100" t="s">
        <v>2</v>
      </c>
      <c r="H6" s="101"/>
      <c r="I6" s="101"/>
      <c r="J6" s="101"/>
      <c r="K6" s="178"/>
      <c r="L6" s="179"/>
      <c r="M6" s="180"/>
      <c r="N6" s="176"/>
      <c r="O6" s="177"/>
      <c r="P6" s="185"/>
    </row>
    <row r="7" spans="2:16 16338:16338" ht="45.75" customHeight="1" thickBot="1" x14ac:dyDescent="0.25">
      <c r="B7" s="117" t="s">
        <v>23</v>
      </c>
      <c r="C7" s="118"/>
      <c r="D7" s="118"/>
      <c r="E7" s="118"/>
      <c r="F7" s="118"/>
      <c r="G7" s="118"/>
      <c r="H7" s="118"/>
      <c r="I7" s="118"/>
      <c r="J7" s="119"/>
      <c r="K7" s="163" t="s">
        <v>24</v>
      </c>
      <c r="L7" s="163"/>
      <c r="M7" s="163"/>
      <c r="N7" s="163"/>
      <c r="O7" s="164"/>
      <c r="P7" s="165"/>
    </row>
    <row r="8" spans="2:16 16338:16338" s="17" customFormat="1" ht="54" customHeight="1" x14ac:dyDescent="0.25">
      <c r="B8" s="129" t="s">
        <v>5</v>
      </c>
      <c r="C8" s="130"/>
      <c r="D8" s="107" t="s">
        <v>6</v>
      </c>
      <c r="E8" s="108"/>
      <c r="F8" s="108"/>
      <c r="G8" s="19"/>
      <c r="H8" s="20" t="s">
        <v>70</v>
      </c>
      <c r="I8" s="19"/>
      <c r="J8" s="21" t="s">
        <v>71</v>
      </c>
      <c r="K8" s="146" t="s">
        <v>16</v>
      </c>
      <c r="L8" s="96"/>
      <c r="M8" s="22" t="s">
        <v>39</v>
      </c>
      <c r="N8" s="96" t="s">
        <v>18</v>
      </c>
      <c r="O8" s="96"/>
      <c r="P8" s="23" t="s">
        <v>39</v>
      </c>
    </row>
    <row r="9" spans="2:16 16338:16338" s="17" customFormat="1" ht="60" customHeight="1" thickBot="1" x14ac:dyDescent="0.3">
      <c r="B9" s="133"/>
      <c r="C9" s="134"/>
      <c r="D9" s="105" t="s">
        <v>38</v>
      </c>
      <c r="E9" s="106"/>
      <c r="F9" s="106"/>
      <c r="G9" s="24"/>
      <c r="H9" s="25" t="s">
        <v>70</v>
      </c>
      <c r="I9" s="24"/>
      <c r="J9" s="26" t="s">
        <v>71</v>
      </c>
      <c r="K9" s="145" t="s">
        <v>20</v>
      </c>
      <c r="L9" s="144"/>
      <c r="M9" s="24" t="s">
        <v>39</v>
      </c>
      <c r="N9" s="144" t="s">
        <v>21</v>
      </c>
      <c r="O9" s="144"/>
      <c r="P9" s="27" t="s">
        <v>39</v>
      </c>
    </row>
    <row r="10" spans="2:16 16338:16338" s="17" customFormat="1" ht="63.75" customHeight="1" x14ac:dyDescent="0.25">
      <c r="B10" s="129" t="s">
        <v>61</v>
      </c>
      <c r="C10" s="130"/>
      <c r="D10" s="107" t="s">
        <v>60</v>
      </c>
      <c r="E10" s="108"/>
      <c r="F10" s="108"/>
      <c r="G10" s="22"/>
      <c r="H10" s="28" t="s">
        <v>70</v>
      </c>
      <c r="I10" s="22"/>
      <c r="J10" s="29" t="s">
        <v>71</v>
      </c>
      <c r="K10" s="146" t="s">
        <v>17</v>
      </c>
      <c r="L10" s="96"/>
      <c r="M10" s="22" t="s">
        <v>39</v>
      </c>
      <c r="N10" s="96" t="s">
        <v>19</v>
      </c>
      <c r="O10" s="96"/>
      <c r="P10" s="23" t="s">
        <v>39</v>
      </c>
    </row>
    <row r="11" spans="2:16 16338:16338" s="17" customFormat="1" ht="72" customHeight="1" x14ac:dyDescent="0.25">
      <c r="B11" s="133"/>
      <c r="C11" s="134"/>
      <c r="D11" s="109" t="s">
        <v>137</v>
      </c>
      <c r="E11" s="110"/>
      <c r="F11" s="110"/>
      <c r="G11" s="19"/>
      <c r="H11" s="20" t="s">
        <v>70</v>
      </c>
      <c r="I11" s="19"/>
      <c r="J11" s="21" t="s">
        <v>71</v>
      </c>
      <c r="K11" s="90" t="s">
        <v>42</v>
      </c>
      <c r="L11" s="91"/>
      <c r="M11" s="19"/>
      <c r="N11" s="30" t="s">
        <v>22</v>
      </c>
      <c r="O11" s="31"/>
      <c r="P11" s="32"/>
    </row>
    <row r="12" spans="2:16 16338:16338" s="17" customFormat="1" ht="37.5" customHeight="1" x14ac:dyDescent="0.25">
      <c r="B12" s="133"/>
      <c r="C12" s="134"/>
      <c r="D12" s="109" t="s">
        <v>138</v>
      </c>
      <c r="E12" s="110"/>
      <c r="F12" s="110"/>
      <c r="G12" s="19"/>
      <c r="H12" s="20" t="s">
        <v>70</v>
      </c>
      <c r="I12" s="19"/>
      <c r="J12" s="21" t="s">
        <v>71</v>
      </c>
      <c r="K12" s="159" t="s">
        <v>25</v>
      </c>
      <c r="L12" s="159"/>
      <c r="M12" s="159"/>
      <c r="N12" s="159"/>
      <c r="O12" s="159"/>
      <c r="P12" s="160"/>
    </row>
    <row r="13" spans="2:16 16338:16338" s="17" customFormat="1" ht="56.25" customHeight="1" thickBot="1" x14ac:dyDescent="0.3">
      <c r="B13" s="131"/>
      <c r="C13" s="132"/>
      <c r="D13" s="122" t="s">
        <v>40</v>
      </c>
      <c r="E13" s="123"/>
      <c r="F13" s="124"/>
      <c r="G13" s="33"/>
      <c r="H13" s="34" t="s">
        <v>70</v>
      </c>
      <c r="I13" s="33"/>
      <c r="J13" s="35" t="s">
        <v>71</v>
      </c>
      <c r="K13" s="147" t="s">
        <v>43</v>
      </c>
      <c r="L13" s="148"/>
      <c r="M13" s="169" t="str">
        <f>'FORMULA VR LETRAS'!E3</f>
        <v>-</v>
      </c>
      <c r="N13" s="170"/>
      <c r="O13" s="170"/>
      <c r="P13" s="171"/>
    </row>
    <row r="14" spans="2:16 16338:16338" s="17" customFormat="1" ht="51.75" customHeight="1" thickBot="1" x14ac:dyDescent="0.3">
      <c r="B14" s="129" t="s">
        <v>7</v>
      </c>
      <c r="C14" s="130"/>
      <c r="D14" s="97" t="s">
        <v>8</v>
      </c>
      <c r="E14" s="98"/>
      <c r="F14" s="99"/>
      <c r="G14" s="22"/>
      <c r="H14" s="28" t="s">
        <v>70</v>
      </c>
      <c r="I14" s="22"/>
      <c r="J14" s="29" t="s">
        <v>71</v>
      </c>
      <c r="K14" s="88" t="s">
        <v>44</v>
      </c>
      <c r="L14" s="89"/>
      <c r="M14" s="166"/>
      <c r="N14" s="167"/>
      <c r="O14" s="167"/>
      <c r="P14" s="168"/>
    </row>
    <row r="15" spans="2:16 16338:16338" s="17" customFormat="1" ht="38.25" customHeight="1" thickBot="1" x14ac:dyDescent="0.3">
      <c r="B15" s="133"/>
      <c r="C15" s="134"/>
      <c r="D15" s="139" t="s">
        <v>41</v>
      </c>
      <c r="E15" s="140"/>
      <c r="F15" s="141"/>
      <c r="G15" s="19"/>
      <c r="H15" s="20" t="s">
        <v>70</v>
      </c>
      <c r="I15" s="19"/>
      <c r="J15" s="21" t="s">
        <v>71</v>
      </c>
      <c r="K15" s="142" t="s">
        <v>69</v>
      </c>
      <c r="L15" s="142"/>
      <c r="M15" s="142"/>
      <c r="N15" s="142"/>
      <c r="O15" s="142"/>
      <c r="P15" s="143"/>
    </row>
    <row r="16" spans="2:16 16338:16338" s="17" customFormat="1" ht="56.25" customHeight="1" thickBot="1" x14ac:dyDescent="0.25">
      <c r="B16" s="131"/>
      <c r="C16" s="132"/>
      <c r="D16" s="102" t="s">
        <v>9</v>
      </c>
      <c r="E16" s="103"/>
      <c r="F16" s="104"/>
      <c r="G16" s="33"/>
      <c r="H16" s="34" t="s">
        <v>70</v>
      </c>
      <c r="I16" s="33"/>
      <c r="J16" s="35" t="s">
        <v>71</v>
      </c>
      <c r="K16" s="36" t="s">
        <v>45</v>
      </c>
      <c r="L16" s="37" t="s">
        <v>46</v>
      </c>
      <c r="M16" s="37" t="s">
        <v>47</v>
      </c>
      <c r="N16" s="37" t="s">
        <v>48</v>
      </c>
      <c r="O16" s="37" t="s">
        <v>49</v>
      </c>
      <c r="P16" s="38" t="s">
        <v>50</v>
      </c>
    </row>
    <row r="17" spans="1:16" s="17" customFormat="1" ht="57" customHeight="1" x14ac:dyDescent="0.2">
      <c r="B17" s="133" t="s">
        <v>10</v>
      </c>
      <c r="C17" s="134"/>
      <c r="D17" s="111" t="s">
        <v>59</v>
      </c>
      <c r="E17" s="112"/>
      <c r="F17" s="113"/>
      <c r="G17" s="39"/>
      <c r="H17" s="40" t="s">
        <v>70</v>
      </c>
      <c r="I17" s="39"/>
      <c r="J17" s="41" t="s">
        <v>71</v>
      </c>
      <c r="K17" s="42" t="s">
        <v>51</v>
      </c>
      <c r="L17" s="43" t="s">
        <v>52</v>
      </c>
      <c r="M17" s="43" t="s">
        <v>53</v>
      </c>
      <c r="N17" s="43" t="s">
        <v>54</v>
      </c>
      <c r="O17" s="43" t="s">
        <v>55</v>
      </c>
      <c r="P17" s="44" t="s">
        <v>56</v>
      </c>
    </row>
    <row r="18" spans="1:16" s="17" customFormat="1" ht="43.5" customHeight="1" x14ac:dyDescent="0.25">
      <c r="B18" s="133"/>
      <c r="C18" s="134"/>
      <c r="D18" s="111" t="s">
        <v>11</v>
      </c>
      <c r="E18" s="112"/>
      <c r="F18" s="113"/>
      <c r="G18" s="19"/>
      <c r="H18" s="20" t="s">
        <v>70</v>
      </c>
      <c r="I18" s="19"/>
      <c r="J18" s="21" t="s">
        <v>71</v>
      </c>
      <c r="K18" s="159" t="s">
        <v>65</v>
      </c>
      <c r="L18" s="159"/>
      <c r="M18" s="159"/>
      <c r="N18" s="159"/>
      <c r="O18" s="159"/>
      <c r="P18" s="160"/>
    </row>
    <row r="19" spans="1:16" s="17" customFormat="1" ht="72" customHeight="1" thickBot="1" x14ac:dyDescent="0.3">
      <c r="B19" s="133"/>
      <c r="C19" s="134"/>
      <c r="D19" s="114" t="s">
        <v>12</v>
      </c>
      <c r="E19" s="115"/>
      <c r="F19" s="116"/>
      <c r="G19" s="24"/>
      <c r="H19" s="25" t="s">
        <v>70</v>
      </c>
      <c r="I19" s="24"/>
      <c r="J19" s="26" t="s">
        <v>71</v>
      </c>
      <c r="K19" s="161"/>
      <c r="L19" s="161"/>
      <c r="M19" s="161"/>
      <c r="N19" s="161"/>
      <c r="O19" s="161"/>
      <c r="P19" s="162"/>
    </row>
    <row r="20" spans="1:16" s="17" customFormat="1" ht="33" customHeight="1" x14ac:dyDescent="0.25">
      <c r="B20" s="129" t="s">
        <v>13</v>
      </c>
      <c r="C20" s="130"/>
      <c r="D20" s="97" t="s">
        <v>14</v>
      </c>
      <c r="E20" s="98"/>
      <c r="F20" s="99"/>
      <c r="G20" s="22"/>
      <c r="H20" s="28" t="s">
        <v>70</v>
      </c>
      <c r="I20" s="22"/>
      <c r="J20" s="29" t="s">
        <v>71</v>
      </c>
      <c r="K20" s="157" t="s">
        <v>26</v>
      </c>
      <c r="L20" s="157"/>
      <c r="M20" s="157"/>
      <c r="N20" s="157"/>
      <c r="O20" s="157"/>
      <c r="P20" s="158"/>
    </row>
    <row r="21" spans="1:16" s="17" customFormat="1" ht="48" customHeight="1" thickBot="1" x14ac:dyDescent="0.3">
      <c r="B21" s="131"/>
      <c r="C21" s="132"/>
      <c r="D21" s="102" t="s">
        <v>15</v>
      </c>
      <c r="E21" s="103"/>
      <c r="F21" s="104"/>
      <c r="G21" s="33"/>
      <c r="H21" s="34" t="s">
        <v>70</v>
      </c>
      <c r="I21" s="33"/>
      <c r="J21" s="35" t="s">
        <v>71</v>
      </c>
      <c r="K21" s="94"/>
      <c r="L21" s="95"/>
      <c r="M21" s="93" t="s">
        <v>27</v>
      </c>
      <c r="N21" s="93"/>
      <c r="O21" s="45"/>
      <c r="P21" s="46" t="s">
        <v>28</v>
      </c>
    </row>
    <row r="22" spans="1:16" s="17" customFormat="1" ht="32.25" customHeight="1" x14ac:dyDescent="0.25">
      <c r="A22" s="47"/>
      <c r="B22" s="48"/>
      <c r="C22" s="49"/>
      <c r="D22" s="1"/>
      <c r="E22" s="1"/>
      <c r="F22" s="1"/>
      <c r="G22" s="50"/>
      <c r="H22" s="50"/>
      <c r="I22" s="50"/>
      <c r="J22" s="50"/>
      <c r="K22" s="51"/>
      <c r="L22" s="51"/>
      <c r="M22" s="51"/>
      <c r="N22" s="51"/>
      <c r="O22" s="51"/>
      <c r="P22" s="52"/>
    </row>
    <row r="23" spans="1:16" s="17" customFormat="1" ht="22.5" customHeight="1" x14ac:dyDescent="0.2">
      <c r="A23" s="47"/>
      <c r="B23" s="82" t="s">
        <v>29</v>
      </c>
      <c r="C23" s="83"/>
      <c r="D23" s="83"/>
      <c r="E23" s="2"/>
      <c r="F23" s="1"/>
      <c r="G23" s="87" t="s">
        <v>30</v>
      </c>
      <c r="H23" s="87"/>
      <c r="I23" s="87"/>
      <c r="J23" s="87"/>
      <c r="K23" s="87"/>
      <c r="L23" s="87"/>
      <c r="M23" s="53"/>
      <c r="N23" s="54"/>
      <c r="O23" s="54"/>
      <c r="P23" s="55"/>
    </row>
    <row r="24" spans="1:16" s="17" customFormat="1" ht="15" customHeight="1" x14ac:dyDescent="0.2">
      <c r="A24" s="47"/>
      <c r="B24" s="48"/>
      <c r="C24" s="49"/>
      <c r="D24" s="1"/>
      <c r="E24" s="1"/>
      <c r="F24" s="1"/>
      <c r="G24" s="50"/>
      <c r="H24" s="50"/>
      <c r="I24" s="50"/>
      <c r="J24" s="50"/>
      <c r="K24" s="54"/>
      <c r="L24" s="54"/>
      <c r="M24" s="54"/>
      <c r="N24" s="54"/>
      <c r="O24" s="54"/>
      <c r="P24" s="55"/>
    </row>
    <row r="25" spans="1:16" s="17" customFormat="1" ht="11.25" customHeight="1" x14ac:dyDescent="0.2">
      <c r="A25" s="47"/>
      <c r="B25" s="48"/>
      <c r="C25" s="49"/>
      <c r="D25" s="1"/>
      <c r="E25" s="1"/>
      <c r="F25" s="1"/>
      <c r="G25" s="50"/>
      <c r="H25" s="50"/>
      <c r="I25" s="50"/>
      <c r="J25" s="50"/>
      <c r="K25" s="54"/>
      <c r="L25" s="54"/>
      <c r="M25" s="54"/>
      <c r="N25" s="54"/>
      <c r="O25" s="54"/>
      <c r="P25" s="55"/>
    </row>
    <row r="26" spans="1:16" s="17" customFormat="1" ht="15" customHeight="1" x14ac:dyDescent="0.2">
      <c r="A26" s="47"/>
      <c r="B26" s="151"/>
      <c r="C26" s="152"/>
      <c r="D26" s="152"/>
      <c r="E26" s="152"/>
      <c r="F26" s="1"/>
      <c r="G26" s="153"/>
      <c r="H26" s="153"/>
      <c r="I26" s="153"/>
      <c r="J26" s="153"/>
      <c r="K26" s="153"/>
      <c r="L26" s="153"/>
      <c r="M26" s="153"/>
      <c r="N26" s="153"/>
      <c r="O26" s="54"/>
      <c r="P26" s="55"/>
    </row>
    <row r="27" spans="1:16" s="17" customFormat="1" ht="15" customHeight="1" x14ac:dyDescent="0.2">
      <c r="A27" s="47"/>
      <c r="B27" s="56" t="s">
        <v>58</v>
      </c>
      <c r="C27" s="154"/>
      <c r="D27" s="154"/>
      <c r="E27" s="154"/>
      <c r="F27" s="1"/>
      <c r="G27" s="57" t="s">
        <v>31</v>
      </c>
      <c r="H27" s="155"/>
      <c r="I27" s="155"/>
      <c r="J27" s="155"/>
      <c r="K27" s="155"/>
      <c r="L27" s="155"/>
      <c r="M27" s="155"/>
      <c r="N27" s="155"/>
      <c r="O27" s="54"/>
      <c r="P27" s="55"/>
    </row>
    <row r="28" spans="1:16" s="17" customFormat="1" ht="15" customHeight="1" x14ac:dyDescent="0.2">
      <c r="A28" s="47"/>
      <c r="B28" s="58"/>
      <c r="C28" s="59"/>
      <c r="D28" s="54"/>
      <c r="E28" s="54"/>
      <c r="F28" s="1"/>
      <c r="G28" s="57" t="s">
        <v>139</v>
      </c>
      <c r="H28" s="156"/>
      <c r="I28" s="156"/>
      <c r="J28" s="156"/>
      <c r="K28" s="156"/>
      <c r="L28" s="156"/>
      <c r="M28" s="156"/>
      <c r="N28" s="156"/>
      <c r="O28" s="54"/>
      <c r="P28" s="55"/>
    </row>
    <row r="29" spans="1:16" s="17" customFormat="1" ht="20.25" customHeight="1" x14ac:dyDescent="0.2">
      <c r="A29" s="47"/>
      <c r="B29" s="60"/>
      <c r="C29" s="61"/>
      <c r="D29" s="61"/>
      <c r="E29" s="61"/>
      <c r="F29" s="62"/>
      <c r="G29" s="63" t="s">
        <v>2</v>
      </c>
      <c r="H29" s="150"/>
      <c r="I29" s="150"/>
      <c r="J29" s="150"/>
      <c r="K29" s="150"/>
      <c r="L29" s="150"/>
      <c r="M29" s="150"/>
      <c r="N29" s="150"/>
      <c r="O29" s="64"/>
      <c r="P29" s="55"/>
    </row>
    <row r="30" spans="1:16" s="17" customFormat="1" ht="12.75" customHeight="1" x14ac:dyDescent="0.2">
      <c r="A30" s="47"/>
      <c r="B30" s="65"/>
      <c r="C30" s="66"/>
      <c r="D30" s="66"/>
      <c r="E30" s="66"/>
      <c r="F30" s="67"/>
      <c r="G30" s="68"/>
      <c r="H30" s="68"/>
      <c r="I30" s="68"/>
      <c r="J30" s="68"/>
      <c r="K30" s="68"/>
      <c r="L30" s="68"/>
      <c r="M30" s="68"/>
      <c r="N30" s="68"/>
      <c r="O30" s="68"/>
      <c r="P30" s="69"/>
    </row>
    <row r="31" spans="1:16" s="17" customFormat="1" ht="15" customHeight="1" x14ac:dyDescent="0.2">
      <c r="A31" s="47"/>
      <c r="B31" s="49"/>
      <c r="C31" s="49"/>
      <c r="D31" s="1"/>
      <c r="E31" s="1"/>
      <c r="F31" s="1"/>
      <c r="G31" s="70"/>
      <c r="H31" s="70"/>
      <c r="I31" s="70"/>
      <c r="J31" s="70"/>
      <c r="K31" s="54"/>
      <c r="L31" s="54"/>
      <c r="M31" s="54"/>
      <c r="N31" s="54"/>
      <c r="O31" s="54"/>
      <c r="P31" s="54"/>
    </row>
    <row r="44" spans="1:16" s="17" customFormat="1" ht="15" customHeight="1" x14ac:dyDescent="0.2">
      <c r="A44" s="47"/>
      <c r="B44" s="2"/>
      <c r="C44" s="2"/>
      <c r="D44" s="2"/>
      <c r="E44" s="2"/>
      <c r="F44" s="1"/>
      <c r="G44" s="3"/>
      <c r="H44" s="3"/>
      <c r="I44" s="3"/>
      <c r="J44" s="3"/>
      <c r="K44" s="3"/>
      <c r="L44" s="3"/>
      <c r="M44" s="3"/>
      <c r="N44" s="54"/>
      <c r="O44" s="54"/>
      <c r="P44" s="54"/>
    </row>
    <row r="45" spans="1:16" s="17" customFormat="1" ht="15" customHeight="1" x14ac:dyDescent="0.2">
      <c r="A45" s="47"/>
      <c r="B45" s="49"/>
      <c r="C45" s="49"/>
      <c r="D45" s="1"/>
      <c r="E45" s="1"/>
      <c r="F45" s="1"/>
      <c r="G45" s="70"/>
      <c r="H45" s="70"/>
      <c r="I45" s="70"/>
      <c r="J45" s="70"/>
      <c r="K45" s="54"/>
      <c r="L45" s="54"/>
      <c r="M45" s="54"/>
      <c r="N45" s="54"/>
      <c r="O45" s="54"/>
      <c r="P45" s="54"/>
    </row>
    <row r="46" spans="1:16" s="17" customFormat="1" ht="15" customHeight="1" x14ac:dyDescent="0.2">
      <c r="A46" s="47"/>
      <c r="B46" s="49"/>
      <c r="C46" s="49"/>
      <c r="D46" s="1"/>
      <c r="E46" s="1"/>
      <c r="F46" s="1"/>
      <c r="G46" s="70"/>
      <c r="H46" s="70"/>
      <c r="I46" s="70"/>
      <c r="J46" s="70"/>
      <c r="K46" s="54"/>
      <c r="L46" s="54"/>
      <c r="M46" s="54"/>
      <c r="N46" s="54"/>
      <c r="O46" s="54"/>
      <c r="P46" s="54"/>
    </row>
    <row r="47" spans="1:16" s="17" customFormat="1" ht="15" customHeight="1" x14ac:dyDescent="0.2">
      <c r="B47" s="49"/>
      <c r="C47" s="49"/>
      <c r="D47" s="1"/>
      <c r="E47" s="1"/>
      <c r="F47" s="1"/>
      <c r="G47" s="70"/>
      <c r="H47" s="70"/>
      <c r="I47" s="70"/>
      <c r="J47" s="70"/>
      <c r="K47" s="54"/>
      <c r="L47" s="54"/>
      <c r="M47" s="54"/>
      <c r="N47" s="54"/>
      <c r="O47" s="54"/>
      <c r="P47" s="54"/>
    </row>
    <row r="48" spans="1:16" s="17" customFormat="1" x14ac:dyDescent="0.25"/>
    <row r="49" spans="5:16" s="17" customFormat="1" ht="34.5" customHeight="1" x14ac:dyDescent="0.25"/>
    <row r="50" spans="5:16" s="17" customFormat="1" ht="34.5" customHeight="1" x14ac:dyDescent="0.25"/>
    <row r="51" spans="5:16" s="17" customFormat="1" ht="34.5" customHeight="1" x14ac:dyDescent="0.25"/>
    <row r="52" spans="5:16" s="17" customFormat="1" ht="34.5" customHeight="1" x14ac:dyDescent="0.25"/>
    <row r="53" spans="5:16" s="17" customFormat="1" ht="34.5" customHeight="1" x14ac:dyDescent="0.25"/>
    <row r="54" spans="5:16" s="17" customFormat="1" ht="34.5" customHeight="1" x14ac:dyDescent="0.25"/>
    <row r="55" spans="5:16" s="17" customFormat="1" ht="34.5" customHeight="1" x14ac:dyDescent="0.25"/>
    <row r="56" spans="5:16" s="17" customFormat="1" ht="34.5" customHeight="1" x14ac:dyDescent="0.25"/>
    <row r="57" spans="5:16" s="17" customFormat="1" ht="34.5" customHeight="1" x14ac:dyDescent="0.25"/>
    <row r="58" spans="5:16" s="17" customFormat="1" ht="34.5" customHeight="1" x14ac:dyDescent="0.25"/>
    <row r="59" spans="5:16" s="17" customFormat="1" ht="34.5" customHeight="1" x14ac:dyDescent="0.25"/>
    <row r="60" spans="5:16" s="17" customFormat="1" ht="34.5" customHeight="1" x14ac:dyDescent="0.25"/>
    <row r="61" spans="5:16" s="17" customFormat="1" ht="34.5" customHeight="1" x14ac:dyDescent="0.25"/>
    <row r="62" spans="5:16" s="17" customFormat="1" x14ac:dyDescent="0.2"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</row>
    <row r="63" spans="5:16" s="17" customFormat="1" x14ac:dyDescent="0.2"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</row>
    <row r="64" spans="5:16" s="17" customFormat="1" x14ac:dyDescent="0.2"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</row>
    <row r="65" spans="5:16" s="17" customFormat="1" x14ac:dyDescent="0.2"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</row>
    <row r="66" spans="5:16" s="17" customFormat="1" x14ac:dyDescent="0.2"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5:16" s="17" customFormat="1" x14ac:dyDescent="0.2"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</row>
    <row r="68" spans="5:16" s="17" customFormat="1" x14ac:dyDescent="0.2"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</row>
    <row r="69" spans="5:16" s="17" customFormat="1" x14ac:dyDescent="0.2"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</row>
    <row r="70" spans="5:16" s="17" customFormat="1" x14ac:dyDescent="0.2"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</row>
    <row r="71" spans="5:16" s="17" customFormat="1" x14ac:dyDescent="0.2"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</row>
    <row r="72" spans="5:16" s="17" customFormat="1" x14ac:dyDescent="0.2"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</row>
    <row r="73" spans="5:16" s="17" customFormat="1" x14ac:dyDescent="0.2"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</row>
    <row r="74" spans="5:16" s="17" customFormat="1" x14ac:dyDescent="0.2"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</row>
    <row r="75" spans="5:16" s="17" customFormat="1" x14ac:dyDescent="0.2"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</row>
    <row r="76" spans="5:16" s="17" customFormat="1" x14ac:dyDescent="0.2"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</row>
    <row r="77" spans="5:16" s="17" customFormat="1" x14ac:dyDescent="0.2"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</row>
    <row r="78" spans="5:16" s="17" customFormat="1" x14ac:dyDescent="0.2"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</row>
    <row r="79" spans="5:16" s="17" customFormat="1" x14ac:dyDescent="0.2"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</row>
    <row r="80" spans="5:16" s="17" customFormat="1" x14ac:dyDescent="0.2"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</row>
    <row r="81" spans="5:16" s="17" customFormat="1" x14ac:dyDescent="0.2"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</row>
    <row r="82" spans="5:16" s="17" customFormat="1" x14ac:dyDescent="0.2"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</row>
    <row r="83" spans="5:16" s="17" customFormat="1" x14ac:dyDescent="0.2"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</row>
    <row r="84" spans="5:16" s="17" customFormat="1" x14ac:dyDescent="0.2"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</row>
    <row r="85" spans="5:16" s="17" customFormat="1" x14ac:dyDescent="0.2"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</row>
    <row r="86" spans="5:16" s="17" customFormat="1" x14ac:dyDescent="0.2"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</row>
    <row r="87" spans="5:16" s="17" customFormat="1" x14ac:dyDescent="0.2"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</row>
    <row r="88" spans="5:16" s="17" customFormat="1" x14ac:dyDescent="0.2"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</row>
    <row r="89" spans="5:16" s="17" customFormat="1" x14ac:dyDescent="0.2"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</row>
    <row r="90" spans="5:16" s="17" customFormat="1" x14ac:dyDescent="0.2"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</row>
    <row r="91" spans="5:16" s="17" customFormat="1" x14ac:dyDescent="0.2"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</row>
    <row r="92" spans="5:16" s="17" customFormat="1" x14ac:dyDescent="0.2"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</row>
    <row r="93" spans="5:16" s="17" customFormat="1" x14ac:dyDescent="0.2"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</row>
    <row r="94" spans="5:16" s="17" customFormat="1" x14ac:dyDescent="0.2"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</row>
    <row r="95" spans="5:16" s="17" customFormat="1" x14ac:dyDescent="0.2"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</row>
    <row r="96" spans="5:16" s="17" customFormat="1" x14ac:dyDescent="0.2"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</row>
    <row r="97" spans="5:16" s="17" customFormat="1" x14ac:dyDescent="0.2"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</row>
    <row r="98" spans="5:16" s="17" customFormat="1" x14ac:dyDescent="0.2"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</row>
    <row r="99" spans="5:16" s="17" customFormat="1" x14ac:dyDescent="0.2"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</row>
    <row r="100" spans="5:16" s="17" customFormat="1" x14ac:dyDescent="0.2"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</row>
    <row r="101" spans="5:16" s="17" customFormat="1" x14ac:dyDescent="0.2"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</row>
    <row r="102" spans="5:16" s="17" customFormat="1" x14ac:dyDescent="0.2"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</row>
    <row r="103" spans="5:16" s="17" customFormat="1" x14ac:dyDescent="0.2"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</row>
    <row r="104" spans="5:16" s="17" customFormat="1" x14ac:dyDescent="0.2"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</row>
    <row r="105" spans="5:16" s="17" customFormat="1" x14ac:dyDescent="0.2"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</row>
    <row r="106" spans="5:16" s="17" customFormat="1" x14ac:dyDescent="0.2"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</row>
    <row r="107" spans="5:16" s="17" customFormat="1" x14ac:dyDescent="0.2"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5:16" s="17" customFormat="1" x14ac:dyDescent="0.2"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</row>
    <row r="109" spans="5:16" s="17" customFormat="1" x14ac:dyDescent="0.2"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</row>
    <row r="110" spans="5:16" s="17" customFormat="1" x14ac:dyDescent="0.2"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</row>
    <row r="111" spans="5:16" s="17" customFormat="1" x14ac:dyDescent="0.2"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</row>
    <row r="112" spans="5:16" s="17" customFormat="1" x14ac:dyDescent="0.2"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</row>
    <row r="113" spans="5:16" s="17" customFormat="1" x14ac:dyDescent="0.2"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</row>
    <row r="114" spans="5:16" s="17" customFormat="1" x14ac:dyDescent="0.2"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</row>
    <row r="115" spans="5:16" s="17" customFormat="1" x14ac:dyDescent="0.2"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</row>
    <row r="116" spans="5:16" s="17" customFormat="1" x14ac:dyDescent="0.2"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</row>
    <row r="117" spans="5:16" s="17" customFormat="1" x14ac:dyDescent="0.2"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</row>
    <row r="118" spans="5:16" s="17" customFormat="1" x14ac:dyDescent="0.2"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</row>
    <row r="119" spans="5:16" s="17" customFormat="1" x14ac:dyDescent="0.2"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</row>
    <row r="120" spans="5:16" s="17" customFormat="1" x14ac:dyDescent="0.2"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</row>
    <row r="121" spans="5:16" s="17" customFormat="1" x14ac:dyDescent="0.2"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</row>
    <row r="122" spans="5:16" s="17" customFormat="1" x14ac:dyDescent="0.2"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</row>
    <row r="123" spans="5:16" s="17" customFormat="1" x14ac:dyDescent="0.2"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</row>
    <row r="124" spans="5:16" s="17" customFormat="1" x14ac:dyDescent="0.2"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</row>
    <row r="125" spans="5:16" s="17" customFormat="1" x14ac:dyDescent="0.2"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</row>
    <row r="126" spans="5:16" s="17" customFormat="1" x14ac:dyDescent="0.2"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</row>
    <row r="127" spans="5:16" s="17" customFormat="1" x14ac:dyDescent="0.2"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</row>
    <row r="128" spans="5:16" s="17" customFormat="1" x14ac:dyDescent="0.2"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</row>
    <row r="129" spans="5:16" s="17" customFormat="1" x14ac:dyDescent="0.2"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</row>
    <row r="130" spans="5:16" s="17" customFormat="1" x14ac:dyDescent="0.2"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</row>
    <row r="131" spans="5:16" s="17" customFormat="1" x14ac:dyDescent="0.2"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</row>
    <row r="132" spans="5:16" s="17" customFormat="1" x14ac:dyDescent="0.2"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</row>
    <row r="133" spans="5:16" s="17" customFormat="1" x14ac:dyDescent="0.2"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</row>
    <row r="134" spans="5:16" s="17" customFormat="1" x14ac:dyDescent="0.2"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</row>
    <row r="135" spans="5:16" s="17" customFormat="1" x14ac:dyDescent="0.2"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</row>
    <row r="136" spans="5:16" s="17" customFormat="1" x14ac:dyDescent="0.2"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</row>
    <row r="137" spans="5:16" s="17" customFormat="1" x14ac:dyDescent="0.2"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</row>
    <row r="138" spans="5:16" s="17" customFormat="1" x14ac:dyDescent="0.2"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</row>
    <row r="139" spans="5:16" s="17" customFormat="1" x14ac:dyDescent="0.2"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</row>
    <row r="140" spans="5:16" s="17" customFormat="1" x14ac:dyDescent="0.2"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</row>
    <row r="141" spans="5:16" s="17" customFormat="1" x14ac:dyDescent="0.2"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</row>
    <row r="142" spans="5:16" s="17" customFormat="1" x14ac:dyDescent="0.2"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</row>
    <row r="143" spans="5:16" s="17" customFormat="1" x14ac:dyDescent="0.2"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</row>
    <row r="144" spans="5:16" s="17" customFormat="1" x14ac:dyDescent="0.2"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</row>
    <row r="145" spans="5:16" s="17" customFormat="1" x14ac:dyDescent="0.2"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</row>
    <row r="146" spans="5:16" s="17" customFormat="1" x14ac:dyDescent="0.2"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</row>
    <row r="147" spans="5:16" s="17" customFormat="1" x14ac:dyDescent="0.2"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</row>
    <row r="148" spans="5:16" s="17" customFormat="1" x14ac:dyDescent="0.2"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</row>
    <row r="149" spans="5:16" s="17" customFormat="1" x14ac:dyDescent="0.2"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</row>
    <row r="150" spans="5:16" s="17" customFormat="1" x14ac:dyDescent="0.2"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</row>
    <row r="151" spans="5:16" s="17" customFormat="1" x14ac:dyDescent="0.2"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</row>
    <row r="152" spans="5:16" s="17" customFormat="1" x14ac:dyDescent="0.2"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</row>
    <row r="153" spans="5:16" s="17" customFormat="1" x14ac:dyDescent="0.2"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</row>
    <row r="154" spans="5:16" s="17" customFormat="1" x14ac:dyDescent="0.2"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</row>
    <row r="155" spans="5:16" s="17" customFormat="1" x14ac:dyDescent="0.2"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</row>
    <row r="156" spans="5:16" s="17" customFormat="1" x14ac:dyDescent="0.2"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</row>
    <row r="157" spans="5:16" s="17" customFormat="1" x14ac:dyDescent="0.2"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</row>
    <row r="158" spans="5:16" s="17" customFormat="1" x14ac:dyDescent="0.2"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</row>
    <row r="159" spans="5:16" s="17" customFormat="1" x14ac:dyDescent="0.2"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</row>
    <row r="160" spans="5:16" s="17" customFormat="1" x14ac:dyDescent="0.2"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</row>
    <row r="161" spans="5:16" s="17" customFormat="1" x14ac:dyDescent="0.2"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</row>
    <row r="162" spans="5:16" s="17" customFormat="1" x14ac:dyDescent="0.2"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</row>
    <row r="163" spans="5:16" s="17" customFormat="1" x14ac:dyDescent="0.2"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</row>
    <row r="164" spans="5:16" s="17" customFormat="1" x14ac:dyDescent="0.2"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</row>
    <row r="165" spans="5:16" s="17" customFormat="1" x14ac:dyDescent="0.2"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</row>
    <row r="166" spans="5:16" s="17" customFormat="1" x14ac:dyDescent="0.2"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</row>
    <row r="167" spans="5:16" s="17" customFormat="1" x14ac:dyDescent="0.2"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</row>
    <row r="168" spans="5:16" s="17" customFormat="1" x14ac:dyDescent="0.2"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</row>
    <row r="169" spans="5:16" s="17" customFormat="1" x14ac:dyDescent="0.2"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</row>
    <row r="170" spans="5:16" s="17" customFormat="1" x14ac:dyDescent="0.2"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</row>
    <row r="171" spans="5:16" s="17" customFormat="1" x14ac:dyDescent="0.2"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</row>
    <row r="172" spans="5:16" s="17" customFormat="1" x14ac:dyDescent="0.2"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</row>
    <row r="173" spans="5:16" s="17" customFormat="1" x14ac:dyDescent="0.2"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</row>
    <row r="174" spans="5:16" s="17" customFormat="1" x14ac:dyDescent="0.2"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</row>
    <row r="175" spans="5:16" s="17" customFormat="1" x14ac:dyDescent="0.2"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</row>
    <row r="176" spans="5:16" s="17" customFormat="1" x14ac:dyDescent="0.2"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</row>
    <row r="177" spans="5:16" s="17" customFormat="1" x14ac:dyDescent="0.2"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</row>
    <row r="178" spans="5:16" s="17" customFormat="1" x14ac:dyDescent="0.2"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</row>
    <row r="179" spans="5:16" s="17" customFormat="1" x14ac:dyDescent="0.2"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</row>
    <row r="180" spans="5:16" s="17" customFormat="1" x14ac:dyDescent="0.2"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</row>
    <row r="181" spans="5:16" s="17" customFormat="1" x14ac:dyDescent="0.2"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</row>
    <row r="182" spans="5:16" s="17" customFormat="1" x14ac:dyDescent="0.2"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</row>
    <row r="183" spans="5:16" s="17" customFormat="1" x14ac:dyDescent="0.2"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</row>
    <row r="184" spans="5:16" s="17" customFormat="1" x14ac:dyDescent="0.2"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</row>
    <row r="185" spans="5:16" s="17" customFormat="1" x14ac:dyDescent="0.2"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</row>
    <row r="186" spans="5:16" s="17" customFormat="1" x14ac:dyDescent="0.2"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</row>
    <row r="187" spans="5:16" s="17" customFormat="1" x14ac:dyDescent="0.2"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</row>
    <row r="188" spans="5:16" s="17" customFormat="1" x14ac:dyDescent="0.2"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</row>
    <row r="189" spans="5:16" s="17" customFormat="1" x14ac:dyDescent="0.2"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</row>
    <row r="190" spans="5:16" s="17" customFormat="1" x14ac:dyDescent="0.2"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</row>
    <row r="191" spans="5:16" s="17" customFormat="1" x14ac:dyDescent="0.2"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</row>
    <row r="192" spans="5:16" s="17" customFormat="1" x14ac:dyDescent="0.2"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</row>
    <row r="193" spans="5:16" s="17" customFormat="1" x14ac:dyDescent="0.2"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</row>
    <row r="194" spans="5:16" s="17" customFormat="1" x14ac:dyDescent="0.2"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</row>
    <row r="195" spans="5:16" s="17" customFormat="1" x14ac:dyDescent="0.2"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</row>
    <row r="196" spans="5:16" s="17" customFormat="1" x14ac:dyDescent="0.2"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</row>
    <row r="197" spans="5:16" s="17" customFormat="1" x14ac:dyDescent="0.2"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</row>
    <row r="198" spans="5:16" s="17" customFormat="1" x14ac:dyDescent="0.2"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</row>
    <row r="199" spans="5:16" s="17" customFormat="1" x14ac:dyDescent="0.2"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</row>
    <row r="200" spans="5:16" s="17" customFormat="1" x14ac:dyDescent="0.2"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</row>
    <row r="201" spans="5:16" s="17" customFormat="1" x14ac:dyDescent="0.2"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</row>
    <row r="202" spans="5:16" s="17" customFormat="1" x14ac:dyDescent="0.2"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</row>
    <row r="203" spans="5:16" s="17" customFormat="1" x14ac:dyDescent="0.2"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</row>
    <row r="204" spans="5:16" s="17" customFormat="1" x14ac:dyDescent="0.2"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</row>
    <row r="205" spans="5:16" s="17" customFormat="1" x14ac:dyDescent="0.2"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</row>
    <row r="206" spans="5:16" s="17" customFormat="1" x14ac:dyDescent="0.2"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</row>
    <row r="207" spans="5:16" s="17" customFormat="1" x14ac:dyDescent="0.2"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</row>
    <row r="208" spans="5:16" s="17" customFormat="1" x14ac:dyDescent="0.2"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</row>
    <row r="209" spans="5:16" s="17" customFormat="1" x14ac:dyDescent="0.2"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</row>
    <row r="210" spans="5:16" s="17" customFormat="1" x14ac:dyDescent="0.2"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</row>
    <row r="211" spans="5:16" s="17" customFormat="1" x14ac:dyDescent="0.2"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</row>
    <row r="212" spans="5:16" s="17" customFormat="1" x14ac:dyDescent="0.2"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</row>
    <row r="213" spans="5:16" s="17" customFormat="1" x14ac:dyDescent="0.2"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</row>
    <row r="214" spans="5:16" s="17" customFormat="1" x14ac:dyDescent="0.2"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</row>
    <row r="215" spans="5:16" s="17" customFormat="1" x14ac:dyDescent="0.2"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</row>
    <row r="216" spans="5:16" s="17" customFormat="1" x14ac:dyDescent="0.2"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</row>
    <row r="217" spans="5:16" s="17" customFormat="1" x14ac:dyDescent="0.2"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</row>
    <row r="218" spans="5:16" s="17" customFormat="1" x14ac:dyDescent="0.2"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</row>
    <row r="219" spans="5:16" s="17" customFormat="1" x14ac:dyDescent="0.2"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</row>
    <row r="220" spans="5:16" s="17" customFormat="1" x14ac:dyDescent="0.2"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</row>
    <row r="221" spans="5:16" s="17" customFormat="1" x14ac:dyDescent="0.2"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</row>
    <row r="222" spans="5:16" s="17" customFormat="1" x14ac:dyDescent="0.2"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</row>
    <row r="223" spans="5:16" s="17" customFormat="1" x14ac:dyDescent="0.2"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</row>
    <row r="224" spans="5:16" s="17" customFormat="1" x14ac:dyDescent="0.2"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</row>
    <row r="225" spans="5:16" s="17" customFormat="1" x14ac:dyDescent="0.2"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</row>
    <row r="226" spans="5:16" s="17" customFormat="1" x14ac:dyDescent="0.2"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</row>
    <row r="227" spans="5:16" s="17" customFormat="1" x14ac:dyDescent="0.2"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</row>
    <row r="228" spans="5:16" s="17" customFormat="1" x14ac:dyDescent="0.2"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</row>
    <row r="229" spans="5:16" s="17" customFormat="1" x14ac:dyDescent="0.2"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</row>
    <row r="230" spans="5:16" s="17" customFormat="1" x14ac:dyDescent="0.2"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</row>
    <row r="231" spans="5:16" s="17" customFormat="1" x14ac:dyDescent="0.2"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</row>
    <row r="232" spans="5:16" s="17" customFormat="1" x14ac:dyDescent="0.2"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</row>
    <row r="233" spans="5:16" s="17" customFormat="1" x14ac:dyDescent="0.2"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</row>
    <row r="234" spans="5:16" s="17" customFormat="1" x14ac:dyDescent="0.2"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</row>
    <row r="235" spans="5:16" s="17" customFormat="1" x14ac:dyDescent="0.2"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</row>
    <row r="236" spans="5:16" s="17" customFormat="1" x14ac:dyDescent="0.2"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</row>
    <row r="237" spans="5:16" s="17" customFormat="1" x14ac:dyDescent="0.2"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</row>
    <row r="238" spans="5:16" s="17" customFormat="1" x14ac:dyDescent="0.2"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</row>
    <row r="239" spans="5:16" s="17" customFormat="1" x14ac:dyDescent="0.2"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</row>
    <row r="240" spans="5:16" s="17" customFormat="1" x14ac:dyDescent="0.2"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</row>
    <row r="241" spans="5:16" s="17" customFormat="1" x14ac:dyDescent="0.2"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</row>
    <row r="242" spans="5:16" s="17" customFormat="1" x14ac:dyDescent="0.2"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</row>
    <row r="243" spans="5:16" s="17" customFormat="1" x14ac:dyDescent="0.2"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</row>
    <row r="244" spans="5:16" s="17" customFormat="1" x14ac:dyDescent="0.2"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</row>
    <row r="245" spans="5:16" s="17" customFormat="1" x14ac:dyDescent="0.2"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</row>
    <row r="246" spans="5:16" s="17" customFormat="1" x14ac:dyDescent="0.2"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</row>
    <row r="247" spans="5:16" s="17" customFormat="1" x14ac:dyDescent="0.2"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</row>
    <row r="248" spans="5:16" s="17" customFormat="1" x14ac:dyDescent="0.2"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</row>
    <row r="249" spans="5:16" s="17" customFormat="1" x14ac:dyDescent="0.2"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</row>
    <row r="250" spans="5:16" s="17" customFormat="1" x14ac:dyDescent="0.2"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</row>
    <row r="251" spans="5:16" s="17" customFormat="1" x14ac:dyDescent="0.2"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</row>
    <row r="252" spans="5:16" s="17" customFormat="1" x14ac:dyDescent="0.2"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</row>
    <row r="253" spans="5:16" s="17" customFormat="1" x14ac:dyDescent="0.2"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</row>
    <row r="254" spans="5:16" s="17" customFormat="1" x14ac:dyDescent="0.2"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</row>
    <row r="255" spans="5:16" s="17" customFormat="1" x14ac:dyDescent="0.2"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</row>
    <row r="256" spans="5:16" s="17" customFormat="1" x14ac:dyDescent="0.2"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</row>
    <row r="257" spans="5:16" s="17" customFormat="1" x14ac:dyDescent="0.2"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</row>
    <row r="258" spans="5:16" s="17" customFormat="1" x14ac:dyDescent="0.2"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</row>
    <row r="259" spans="5:16" s="17" customFormat="1" x14ac:dyDescent="0.2"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</row>
    <row r="260" spans="5:16" s="17" customFormat="1" x14ac:dyDescent="0.2"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</row>
    <row r="261" spans="5:16" s="17" customFormat="1" x14ac:dyDescent="0.2"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</row>
    <row r="262" spans="5:16" s="17" customFormat="1" x14ac:dyDescent="0.2"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</row>
    <row r="263" spans="5:16" s="17" customFormat="1" x14ac:dyDescent="0.2"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</row>
    <row r="264" spans="5:16" s="17" customFormat="1" x14ac:dyDescent="0.2"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</row>
    <row r="265" spans="5:16" s="17" customFormat="1" x14ac:dyDescent="0.2"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</row>
    <row r="266" spans="5:16" s="17" customFormat="1" x14ac:dyDescent="0.2"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</row>
    <row r="267" spans="5:16" s="17" customFormat="1" x14ac:dyDescent="0.2"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</row>
    <row r="268" spans="5:16" s="17" customFormat="1" x14ac:dyDescent="0.2"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</row>
    <row r="269" spans="5:16" s="17" customFormat="1" x14ac:dyDescent="0.2"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</row>
    <row r="270" spans="5:16" s="17" customFormat="1" x14ac:dyDescent="0.2"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</row>
    <row r="271" spans="5:16" s="17" customFormat="1" x14ac:dyDescent="0.2"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</row>
    <row r="272" spans="5:16" s="17" customFormat="1" x14ac:dyDescent="0.2"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</row>
    <row r="273" spans="5:16" s="17" customFormat="1" x14ac:dyDescent="0.2"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</row>
    <row r="274" spans="5:16" s="17" customFormat="1" x14ac:dyDescent="0.2"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</row>
    <row r="275" spans="5:16" s="17" customFormat="1" x14ac:dyDescent="0.2"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</row>
    <row r="276" spans="5:16" s="17" customFormat="1" x14ac:dyDescent="0.2"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</row>
    <row r="277" spans="5:16" s="17" customFormat="1" x14ac:dyDescent="0.2"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</row>
    <row r="278" spans="5:16" s="17" customFormat="1" x14ac:dyDescent="0.2"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</row>
    <row r="279" spans="5:16" s="17" customFormat="1" x14ac:dyDescent="0.2"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</row>
    <row r="280" spans="5:16" s="17" customFormat="1" x14ac:dyDescent="0.2"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</row>
    <row r="281" spans="5:16" s="17" customFormat="1" x14ac:dyDescent="0.2"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</row>
    <row r="282" spans="5:16" s="17" customFormat="1" x14ac:dyDescent="0.2"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</row>
    <row r="283" spans="5:16" s="17" customFormat="1" x14ac:dyDescent="0.2"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</row>
    <row r="284" spans="5:16" s="17" customFormat="1" x14ac:dyDescent="0.2"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</row>
    <row r="285" spans="5:16" s="17" customFormat="1" x14ac:dyDescent="0.2"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</row>
    <row r="286" spans="5:16" s="17" customFormat="1" x14ac:dyDescent="0.2"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</row>
    <row r="287" spans="5:16" s="17" customFormat="1" x14ac:dyDescent="0.2"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</row>
    <row r="288" spans="5:16" s="17" customFormat="1" x14ac:dyDescent="0.2"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</row>
    <row r="289" spans="5:16" s="17" customFormat="1" x14ac:dyDescent="0.2"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</row>
    <row r="290" spans="5:16" s="17" customFormat="1" x14ac:dyDescent="0.2"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</row>
    <row r="291" spans="5:16" s="17" customFormat="1" x14ac:dyDescent="0.2"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</row>
    <row r="292" spans="5:16" s="17" customFormat="1" x14ac:dyDescent="0.2"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</row>
    <row r="293" spans="5:16" s="17" customFormat="1" x14ac:dyDescent="0.2"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</row>
    <row r="294" spans="5:16" s="17" customFormat="1" x14ac:dyDescent="0.2"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</row>
    <row r="295" spans="5:16" s="17" customFormat="1" x14ac:dyDescent="0.2"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</row>
    <row r="296" spans="5:16" s="17" customFormat="1" x14ac:dyDescent="0.2"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</row>
    <row r="297" spans="5:16" s="17" customFormat="1" x14ac:dyDescent="0.2"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</row>
    <row r="298" spans="5:16" s="17" customFormat="1" x14ac:dyDescent="0.2"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</row>
    <row r="299" spans="5:16" s="17" customFormat="1" x14ac:dyDescent="0.2"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</row>
    <row r="300" spans="5:16" s="17" customFormat="1" x14ac:dyDescent="0.2"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</row>
    <row r="301" spans="5:16" s="17" customFormat="1" x14ac:dyDescent="0.2"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</row>
    <row r="302" spans="5:16" s="17" customFormat="1" x14ac:dyDescent="0.2"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</row>
    <row r="303" spans="5:16" s="17" customFormat="1" x14ac:dyDescent="0.2"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</row>
    <row r="304" spans="5:16" s="17" customFormat="1" x14ac:dyDescent="0.2"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</row>
    <row r="305" spans="5:16" s="17" customFormat="1" x14ac:dyDescent="0.2"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</row>
    <row r="306" spans="5:16" s="17" customFormat="1" x14ac:dyDescent="0.2"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</row>
    <row r="307" spans="5:16" s="17" customFormat="1" x14ac:dyDescent="0.2"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</row>
    <row r="308" spans="5:16" s="17" customFormat="1" x14ac:dyDescent="0.2"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</row>
    <row r="309" spans="5:16" s="17" customFormat="1" x14ac:dyDescent="0.2"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</row>
    <row r="310" spans="5:16" s="17" customFormat="1" x14ac:dyDescent="0.2"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</row>
    <row r="311" spans="5:16" s="17" customFormat="1" x14ac:dyDescent="0.2"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</row>
    <row r="312" spans="5:16" s="17" customFormat="1" x14ac:dyDescent="0.2"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</row>
    <row r="313" spans="5:16" s="17" customFormat="1" x14ac:dyDescent="0.2"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</row>
    <row r="314" spans="5:16" s="17" customFormat="1" x14ac:dyDescent="0.2"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</row>
    <row r="315" spans="5:16" s="17" customFormat="1" x14ac:dyDescent="0.2"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</row>
    <row r="316" spans="5:16" s="17" customFormat="1" x14ac:dyDescent="0.2"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</row>
    <row r="317" spans="5:16" s="17" customFormat="1" x14ac:dyDescent="0.2"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</row>
    <row r="318" spans="5:16" s="17" customFormat="1" x14ac:dyDescent="0.2"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</row>
    <row r="319" spans="5:16" s="17" customFormat="1" x14ac:dyDescent="0.2"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</row>
    <row r="320" spans="5:16" s="17" customFormat="1" x14ac:dyDescent="0.2"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</row>
    <row r="321" spans="5:16" s="17" customFormat="1" x14ac:dyDescent="0.2"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</row>
    <row r="322" spans="5:16" s="17" customFormat="1" x14ac:dyDescent="0.2"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</row>
    <row r="323" spans="5:16" s="17" customFormat="1" x14ac:dyDescent="0.2"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</row>
    <row r="324" spans="5:16" s="17" customFormat="1" x14ac:dyDescent="0.2"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</row>
    <row r="325" spans="5:16" s="17" customFormat="1" x14ac:dyDescent="0.2"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</row>
    <row r="326" spans="5:16" s="17" customFormat="1" x14ac:dyDescent="0.2"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</row>
    <row r="327" spans="5:16" s="17" customFormat="1" x14ac:dyDescent="0.2"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</row>
    <row r="328" spans="5:16" s="17" customFormat="1" x14ac:dyDescent="0.2"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</row>
    <row r="329" spans="5:16" s="17" customFormat="1" x14ac:dyDescent="0.2"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</row>
    <row r="330" spans="5:16" s="17" customFormat="1" x14ac:dyDescent="0.2"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</row>
    <row r="331" spans="5:16" s="17" customFormat="1" x14ac:dyDescent="0.2"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</row>
    <row r="332" spans="5:16" s="17" customFormat="1" x14ac:dyDescent="0.2"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</row>
    <row r="333" spans="5:16" s="17" customFormat="1" x14ac:dyDescent="0.2"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</row>
    <row r="334" spans="5:16" s="17" customFormat="1" x14ac:dyDescent="0.2"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</row>
    <row r="335" spans="5:16" s="17" customFormat="1" x14ac:dyDescent="0.2"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</row>
    <row r="336" spans="5:16" s="17" customFormat="1" x14ac:dyDescent="0.2"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</row>
    <row r="337" spans="5:16" s="17" customFormat="1" x14ac:dyDescent="0.2"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</row>
    <row r="338" spans="5:16" s="17" customFormat="1" x14ac:dyDescent="0.2"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</row>
    <row r="339" spans="5:16" s="17" customFormat="1" x14ac:dyDescent="0.2"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</row>
    <row r="340" spans="5:16" s="17" customFormat="1" x14ac:dyDescent="0.2"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</row>
    <row r="341" spans="5:16" s="17" customFormat="1" x14ac:dyDescent="0.2"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</row>
    <row r="342" spans="5:16" s="17" customFormat="1" x14ac:dyDescent="0.2"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</row>
    <row r="343" spans="5:16" s="17" customFormat="1" x14ac:dyDescent="0.2"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</row>
    <row r="344" spans="5:16" s="17" customFormat="1" x14ac:dyDescent="0.2"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</row>
    <row r="345" spans="5:16" s="17" customFormat="1" x14ac:dyDescent="0.2"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</row>
    <row r="346" spans="5:16" s="17" customFormat="1" x14ac:dyDescent="0.2"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</row>
    <row r="347" spans="5:16" s="17" customFormat="1" x14ac:dyDescent="0.2"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</row>
    <row r="348" spans="5:16" s="17" customFormat="1" x14ac:dyDescent="0.2"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</row>
    <row r="349" spans="5:16" s="17" customFormat="1" x14ac:dyDescent="0.2"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</row>
    <row r="350" spans="5:16" s="17" customFormat="1" x14ac:dyDescent="0.2"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</row>
    <row r="351" spans="5:16" s="17" customFormat="1" x14ac:dyDescent="0.2"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</row>
    <row r="352" spans="5:16" s="17" customFormat="1" x14ac:dyDescent="0.2"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</row>
    <row r="353" spans="5:16" s="17" customFormat="1" x14ac:dyDescent="0.2"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</row>
    <row r="354" spans="5:16" s="17" customFormat="1" x14ac:dyDescent="0.2"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</row>
    <row r="355" spans="5:16" s="17" customFormat="1" x14ac:dyDescent="0.2"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</row>
    <row r="356" spans="5:16" s="17" customFormat="1" x14ac:dyDescent="0.2"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</row>
    <row r="357" spans="5:16" s="17" customFormat="1" x14ac:dyDescent="0.2"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</row>
    <row r="358" spans="5:16" s="17" customFormat="1" x14ac:dyDescent="0.2"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</row>
    <row r="359" spans="5:16" s="17" customFormat="1" x14ac:dyDescent="0.2"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</row>
    <row r="360" spans="5:16" s="17" customFormat="1" x14ac:dyDescent="0.2"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</row>
    <row r="361" spans="5:16" s="17" customFormat="1" x14ac:dyDescent="0.2"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</row>
    <row r="362" spans="5:16" s="17" customFormat="1" x14ac:dyDescent="0.2"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</row>
    <row r="363" spans="5:16" s="17" customFormat="1" x14ac:dyDescent="0.2"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</row>
    <row r="364" spans="5:16" s="17" customFormat="1" x14ac:dyDescent="0.2"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</row>
    <row r="365" spans="5:16" s="17" customFormat="1" x14ac:dyDescent="0.2"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</row>
    <row r="366" spans="5:16" s="17" customFormat="1" x14ac:dyDescent="0.2"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</row>
    <row r="367" spans="5:16" s="17" customFormat="1" x14ac:dyDescent="0.2"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</row>
    <row r="368" spans="5:16" s="17" customFormat="1" x14ac:dyDescent="0.2"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</row>
    <row r="369" spans="5:16" s="17" customFormat="1" x14ac:dyDescent="0.2"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</row>
    <row r="370" spans="5:16" s="17" customFormat="1" x14ac:dyDescent="0.2"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</row>
    <row r="371" spans="5:16" s="17" customFormat="1" x14ac:dyDescent="0.2"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</row>
    <row r="372" spans="5:16" s="17" customFormat="1" x14ac:dyDescent="0.2"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</row>
    <row r="373" spans="5:16" s="17" customFormat="1" x14ac:dyDescent="0.2"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</row>
    <row r="374" spans="5:16" s="17" customFormat="1" x14ac:dyDescent="0.2"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</row>
    <row r="375" spans="5:16" s="17" customFormat="1" x14ac:dyDescent="0.2"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</row>
    <row r="376" spans="5:16" s="17" customFormat="1" x14ac:dyDescent="0.2"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</row>
    <row r="377" spans="5:16" s="17" customFormat="1" x14ac:dyDescent="0.2"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</row>
    <row r="378" spans="5:16" s="17" customFormat="1" x14ac:dyDescent="0.2"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</row>
    <row r="379" spans="5:16" s="17" customFormat="1" x14ac:dyDescent="0.2"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</row>
    <row r="380" spans="5:16" s="17" customFormat="1" x14ac:dyDescent="0.2"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</row>
    <row r="381" spans="5:16" s="17" customFormat="1" x14ac:dyDescent="0.2"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</row>
    <row r="382" spans="5:16" s="17" customFormat="1" x14ac:dyDescent="0.2"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</row>
    <row r="383" spans="5:16" s="17" customFormat="1" x14ac:dyDescent="0.2"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</row>
    <row r="384" spans="5:16" s="17" customFormat="1" x14ac:dyDescent="0.2"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</row>
    <row r="385" spans="5:16" s="17" customFormat="1" x14ac:dyDescent="0.2"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</row>
    <row r="386" spans="5:16" s="17" customFormat="1" x14ac:dyDescent="0.2"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</row>
    <row r="387" spans="5:16" s="17" customFormat="1" x14ac:dyDescent="0.2"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</row>
    <row r="388" spans="5:16" s="17" customFormat="1" x14ac:dyDescent="0.2"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</row>
    <row r="389" spans="5:16" s="17" customFormat="1" x14ac:dyDescent="0.2"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</row>
    <row r="390" spans="5:16" s="17" customFormat="1" x14ac:dyDescent="0.2"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</row>
    <row r="391" spans="5:16" s="17" customFormat="1" x14ac:dyDescent="0.2"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</row>
    <row r="392" spans="5:16" s="17" customFormat="1" x14ac:dyDescent="0.2"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</row>
    <row r="393" spans="5:16" s="17" customFormat="1" x14ac:dyDescent="0.2"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</row>
    <row r="394" spans="5:16" s="17" customFormat="1" x14ac:dyDescent="0.2"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</row>
    <row r="395" spans="5:16" s="17" customFormat="1" x14ac:dyDescent="0.2"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</row>
    <row r="396" spans="5:16" s="17" customFormat="1" x14ac:dyDescent="0.2"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</row>
    <row r="397" spans="5:16" s="17" customFormat="1" x14ac:dyDescent="0.2"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</row>
    <row r="398" spans="5:16" s="17" customFormat="1" x14ac:dyDescent="0.2"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</row>
    <row r="399" spans="5:16" s="17" customFormat="1" x14ac:dyDescent="0.2"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</row>
    <row r="400" spans="5:16" s="17" customFormat="1" x14ac:dyDescent="0.2"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</row>
    <row r="401" spans="5:16" s="17" customFormat="1" x14ac:dyDescent="0.2"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</row>
    <row r="402" spans="5:16" s="17" customFormat="1" x14ac:dyDescent="0.2"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</row>
    <row r="403" spans="5:16" s="17" customFormat="1" x14ac:dyDescent="0.2"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</row>
    <row r="404" spans="5:16" s="17" customFormat="1" x14ac:dyDescent="0.2"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</row>
    <row r="405" spans="5:16" s="17" customFormat="1" x14ac:dyDescent="0.2"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</row>
    <row r="406" spans="5:16" s="17" customFormat="1" x14ac:dyDescent="0.2"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</row>
    <row r="407" spans="5:16" s="17" customFormat="1" x14ac:dyDescent="0.2"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</row>
    <row r="408" spans="5:16" s="17" customFormat="1" x14ac:dyDescent="0.2"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</row>
    <row r="409" spans="5:16" s="17" customFormat="1" x14ac:dyDescent="0.2"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</row>
    <row r="410" spans="5:16" s="17" customFormat="1" x14ac:dyDescent="0.2"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</row>
    <row r="411" spans="5:16" s="17" customFormat="1" x14ac:dyDescent="0.2"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</row>
    <row r="412" spans="5:16" s="17" customFormat="1" x14ac:dyDescent="0.2"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</row>
    <row r="413" spans="5:16" s="17" customFormat="1" x14ac:dyDescent="0.2"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</row>
    <row r="414" spans="5:16" s="17" customFormat="1" x14ac:dyDescent="0.2"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</row>
    <row r="415" spans="5:16" s="17" customFormat="1" x14ac:dyDescent="0.2"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</row>
    <row r="416" spans="5:16" s="17" customFormat="1" x14ac:dyDescent="0.2"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</row>
    <row r="417" spans="5:16" s="17" customFormat="1" x14ac:dyDescent="0.2"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</row>
    <row r="418" spans="5:16" s="17" customFormat="1" x14ac:dyDescent="0.2"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</row>
    <row r="419" spans="5:16" s="17" customFormat="1" x14ac:dyDescent="0.2"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</row>
    <row r="420" spans="5:16" s="17" customFormat="1" x14ac:dyDescent="0.2"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</row>
    <row r="421" spans="5:16" s="17" customFormat="1" x14ac:dyDescent="0.2"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</row>
    <row r="422" spans="5:16" s="17" customFormat="1" x14ac:dyDescent="0.2"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</row>
    <row r="423" spans="5:16" s="17" customFormat="1" x14ac:dyDescent="0.2"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</row>
    <row r="424" spans="5:16" s="17" customFormat="1" x14ac:dyDescent="0.2"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</row>
    <row r="425" spans="5:16" s="17" customFormat="1" x14ac:dyDescent="0.2"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</row>
    <row r="426" spans="5:16" s="17" customFormat="1" x14ac:dyDescent="0.2"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</row>
    <row r="427" spans="5:16" s="17" customFormat="1" x14ac:dyDescent="0.2"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</row>
    <row r="428" spans="5:16" s="17" customFormat="1" x14ac:dyDescent="0.2"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</row>
    <row r="429" spans="5:16" s="17" customFormat="1" x14ac:dyDescent="0.2"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</row>
    <row r="430" spans="5:16" s="17" customFormat="1" x14ac:dyDescent="0.2"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</row>
    <row r="431" spans="5:16" s="17" customFormat="1" x14ac:dyDescent="0.2"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</row>
    <row r="432" spans="5:16" s="17" customFormat="1" x14ac:dyDescent="0.2"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</row>
    <row r="433" spans="5:16" s="17" customFormat="1" x14ac:dyDescent="0.2"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</row>
    <row r="434" spans="5:16" s="17" customFormat="1" x14ac:dyDescent="0.2"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</row>
    <row r="435" spans="5:16" s="17" customFormat="1" x14ac:dyDescent="0.2"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</row>
    <row r="436" spans="5:16" s="17" customFormat="1" x14ac:dyDescent="0.2"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</row>
    <row r="437" spans="5:16" s="17" customFormat="1" x14ac:dyDescent="0.2"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</row>
    <row r="438" spans="5:16" s="17" customFormat="1" x14ac:dyDescent="0.2"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</row>
    <row r="439" spans="5:16" s="17" customFormat="1" x14ac:dyDescent="0.2"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</row>
    <row r="440" spans="5:16" s="17" customFormat="1" x14ac:dyDescent="0.2"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</row>
    <row r="441" spans="5:16" s="17" customFormat="1" x14ac:dyDescent="0.2"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</row>
    <row r="442" spans="5:16" s="17" customFormat="1" x14ac:dyDescent="0.2"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</row>
    <row r="443" spans="5:16" s="17" customFormat="1" x14ac:dyDescent="0.2"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</row>
    <row r="444" spans="5:16" s="17" customFormat="1" x14ac:dyDescent="0.2"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</row>
    <row r="445" spans="5:16" s="17" customFormat="1" x14ac:dyDescent="0.2"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</row>
    <row r="446" spans="5:16" s="17" customFormat="1" x14ac:dyDescent="0.2"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</row>
    <row r="447" spans="5:16" s="17" customFormat="1" x14ac:dyDescent="0.2"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</row>
    <row r="448" spans="5:16" s="17" customFormat="1" x14ac:dyDescent="0.2"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</row>
    <row r="449" spans="5:16" s="17" customFormat="1" x14ac:dyDescent="0.2"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</row>
    <row r="450" spans="5:16" s="17" customFormat="1" x14ac:dyDescent="0.2"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</row>
    <row r="451" spans="5:16" s="17" customFormat="1" x14ac:dyDescent="0.2"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</row>
    <row r="452" spans="5:16" s="17" customFormat="1" x14ac:dyDescent="0.2"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</row>
    <row r="453" spans="5:16" s="17" customFormat="1" x14ac:dyDescent="0.2"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</row>
    <row r="454" spans="5:16" s="17" customFormat="1" x14ac:dyDescent="0.2"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</row>
    <row r="455" spans="5:16" s="17" customFormat="1" x14ac:dyDescent="0.2"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</row>
    <row r="456" spans="5:16" s="17" customFormat="1" x14ac:dyDescent="0.2"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</row>
    <row r="457" spans="5:16" s="17" customFormat="1" x14ac:dyDescent="0.2"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</row>
    <row r="458" spans="5:16" s="17" customFormat="1" x14ac:dyDescent="0.2"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</row>
    <row r="459" spans="5:16" s="17" customFormat="1" x14ac:dyDescent="0.2"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</row>
    <row r="460" spans="5:16" s="17" customFormat="1" x14ac:dyDescent="0.2"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</row>
    <row r="461" spans="5:16" s="17" customFormat="1" x14ac:dyDescent="0.2"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</row>
    <row r="462" spans="5:16" s="17" customFormat="1" x14ac:dyDescent="0.2"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</row>
    <row r="463" spans="5:16" s="17" customFormat="1" x14ac:dyDescent="0.2"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</row>
    <row r="464" spans="5:16" s="17" customFormat="1" x14ac:dyDescent="0.2"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</row>
    <row r="465" spans="5:16" s="17" customFormat="1" x14ac:dyDescent="0.2"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</row>
    <row r="466" spans="5:16" s="17" customFormat="1" x14ac:dyDescent="0.2"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</row>
    <row r="467" spans="5:16" s="17" customFormat="1" x14ac:dyDescent="0.2"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</row>
    <row r="468" spans="5:16" s="17" customFormat="1" x14ac:dyDescent="0.2"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</row>
    <row r="469" spans="5:16" s="17" customFormat="1" x14ac:dyDescent="0.2"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</row>
    <row r="470" spans="5:16" s="17" customFormat="1" x14ac:dyDescent="0.2"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</row>
    <row r="471" spans="5:16" s="17" customFormat="1" x14ac:dyDescent="0.2"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</row>
    <row r="472" spans="5:16" s="17" customFormat="1" x14ac:dyDescent="0.2"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</row>
    <row r="473" spans="5:16" s="17" customFormat="1" x14ac:dyDescent="0.2"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</row>
    <row r="474" spans="5:16" s="17" customFormat="1" x14ac:dyDescent="0.2"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</row>
    <row r="475" spans="5:16" s="17" customFormat="1" x14ac:dyDescent="0.2"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</row>
    <row r="476" spans="5:16" s="17" customFormat="1" x14ac:dyDescent="0.2"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</row>
    <row r="477" spans="5:16" s="17" customFormat="1" x14ac:dyDescent="0.2"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</row>
    <row r="478" spans="5:16" s="17" customFormat="1" x14ac:dyDescent="0.2"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</row>
    <row r="479" spans="5:16" s="17" customFormat="1" x14ac:dyDescent="0.2"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</row>
    <row r="480" spans="5:16" s="17" customFormat="1" x14ac:dyDescent="0.2"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</row>
    <row r="481" spans="5:16" s="17" customFormat="1" x14ac:dyDescent="0.2"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</row>
    <row r="482" spans="5:16" s="17" customFormat="1" x14ac:dyDescent="0.2"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</row>
    <row r="483" spans="5:16" s="17" customFormat="1" x14ac:dyDescent="0.2"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</row>
    <row r="484" spans="5:16" s="17" customFormat="1" x14ac:dyDescent="0.2"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</row>
    <row r="485" spans="5:16" s="17" customFormat="1" x14ac:dyDescent="0.2"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</row>
    <row r="486" spans="5:16" s="17" customFormat="1" x14ac:dyDescent="0.2"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</row>
    <row r="487" spans="5:16" s="17" customFormat="1" x14ac:dyDescent="0.2"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</row>
    <row r="488" spans="5:16" s="17" customFormat="1" x14ac:dyDescent="0.2"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</row>
    <row r="489" spans="5:16" s="17" customFormat="1" x14ac:dyDescent="0.2"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</row>
    <row r="490" spans="5:16" s="17" customFormat="1" x14ac:dyDescent="0.2"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</row>
    <row r="491" spans="5:16" s="17" customFormat="1" x14ac:dyDescent="0.2"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</row>
    <row r="492" spans="5:16" s="17" customFormat="1" x14ac:dyDescent="0.2"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</row>
    <row r="493" spans="5:16" s="17" customFormat="1" x14ac:dyDescent="0.2"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</row>
    <row r="494" spans="5:16" s="17" customFormat="1" x14ac:dyDescent="0.2"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</row>
    <row r="495" spans="5:16" s="17" customFormat="1" x14ac:dyDescent="0.2"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</row>
    <row r="496" spans="5:16" s="17" customFormat="1" x14ac:dyDescent="0.2"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</row>
    <row r="497" spans="5:16" s="17" customFormat="1" x14ac:dyDescent="0.2"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</row>
    <row r="498" spans="5:16" s="17" customFormat="1" x14ac:dyDescent="0.2"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</row>
    <row r="499" spans="5:16" s="17" customFormat="1" x14ac:dyDescent="0.2"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</row>
    <row r="500" spans="5:16" s="17" customFormat="1" x14ac:dyDescent="0.2"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</row>
    <row r="501" spans="5:16" s="17" customFormat="1" x14ac:dyDescent="0.2"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</row>
    <row r="502" spans="5:16" s="17" customFormat="1" x14ac:dyDescent="0.2"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</row>
    <row r="503" spans="5:16" s="17" customFormat="1" x14ac:dyDescent="0.2"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</row>
    <row r="504" spans="5:16" s="17" customFormat="1" x14ac:dyDescent="0.2"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</row>
    <row r="505" spans="5:16" s="17" customFormat="1" x14ac:dyDescent="0.2"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</row>
    <row r="506" spans="5:16" s="17" customFormat="1" x14ac:dyDescent="0.2"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</row>
    <row r="507" spans="5:16" s="17" customFormat="1" x14ac:dyDescent="0.2"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</row>
    <row r="508" spans="5:16" s="17" customFormat="1" x14ac:dyDescent="0.2"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</row>
    <row r="509" spans="5:16" s="17" customFormat="1" x14ac:dyDescent="0.2"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</row>
    <row r="510" spans="5:16" s="17" customFormat="1" x14ac:dyDescent="0.2"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</row>
    <row r="511" spans="5:16" s="17" customFormat="1" x14ac:dyDescent="0.2"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</row>
    <row r="512" spans="5:16" s="17" customFormat="1" x14ac:dyDescent="0.2"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</row>
    <row r="513" spans="5:16" s="17" customFormat="1" x14ac:dyDescent="0.2"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</row>
    <row r="514" spans="5:16" s="17" customFormat="1" x14ac:dyDescent="0.2"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</row>
    <row r="515" spans="5:16" s="17" customFormat="1" x14ac:dyDescent="0.2"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</row>
    <row r="516" spans="5:16" s="17" customFormat="1" x14ac:dyDescent="0.2"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</row>
    <row r="517" spans="5:16" s="17" customFormat="1" x14ac:dyDescent="0.2"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</row>
    <row r="518" spans="5:16" s="17" customFormat="1" x14ac:dyDescent="0.2"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</row>
    <row r="519" spans="5:16" s="17" customFormat="1" x14ac:dyDescent="0.2"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</row>
    <row r="520" spans="5:16" s="17" customFormat="1" x14ac:dyDescent="0.2"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</row>
    <row r="521" spans="5:16" s="17" customFormat="1" x14ac:dyDescent="0.2"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</row>
    <row r="522" spans="5:16" s="17" customFormat="1" x14ac:dyDescent="0.2"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</row>
    <row r="523" spans="5:16" s="17" customFormat="1" x14ac:dyDescent="0.2"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</row>
    <row r="524" spans="5:16" s="17" customFormat="1" x14ac:dyDescent="0.2"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</row>
    <row r="525" spans="5:16" s="17" customFormat="1" x14ac:dyDescent="0.2"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</row>
    <row r="526" spans="5:16" s="17" customFormat="1" x14ac:dyDescent="0.2"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</row>
    <row r="527" spans="5:16" s="17" customFormat="1" x14ac:dyDescent="0.2"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</row>
    <row r="528" spans="5:16" s="17" customFormat="1" x14ac:dyDescent="0.2"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</row>
    <row r="529" spans="5:16" s="17" customFormat="1" x14ac:dyDescent="0.2"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</row>
    <row r="530" spans="5:16" s="17" customFormat="1" x14ac:dyDescent="0.2"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</row>
    <row r="531" spans="5:16" s="17" customFormat="1" x14ac:dyDescent="0.2"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</row>
    <row r="532" spans="5:16" s="17" customFormat="1" x14ac:dyDescent="0.2"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</row>
    <row r="533" spans="5:16" s="17" customFormat="1" x14ac:dyDescent="0.2"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</row>
    <row r="534" spans="5:16" s="17" customFormat="1" x14ac:dyDescent="0.2"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</row>
    <row r="535" spans="5:16" s="17" customFormat="1" x14ac:dyDescent="0.2"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</row>
    <row r="536" spans="5:16" s="17" customFormat="1" x14ac:dyDescent="0.2"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</row>
    <row r="537" spans="5:16" s="17" customFormat="1" x14ac:dyDescent="0.2"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</row>
    <row r="538" spans="5:16" s="17" customFormat="1" x14ac:dyDescent="0.2"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</row>
    <row r="539" spans="5:16" s="17" customFormat="1" x14ac:dyDescent="0.2"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</row>
    <row r="540" spans="5:16" s="17" customFormat="1" x14ac:dyDescent="0.2"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</row>
    <row r="541" spans="5:16" s="17" customFormat="1" x14ac:dyDescent="0.2"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</row>
    <row r="542" spans="5:16" s="17" customFormat="1" x14ac:dyDescent="0.2"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</row>
    <row r="543" spans="5:16" s="17" customFormat="1" x14ac:dyDescent="0.2"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</row>
    <row r="544" spans="5:16" s="17" customFormat="1" x14ac:dyDescent="0.2"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</row>
    <row r="545" spans="5:16" s="17" customFormat="1" x14ac:dyDescent="0.2"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</row>
    <row r="546" spans="5:16" s="17" customFormat="1" x14ac:dyDescent="0.2"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</row>
    <row r="547" spans="5:16" s="17" customFormat="1" x14ac:dyDescent="0.2"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</row>
    <row r="548" spans="5:16" s="17" customFormat="1" x14ac:dyDescent="0.2"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</row>
    <row r="549" spans="5:16" s="17" customFormat="1" x14ac:dyDescent="0.2"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</row>
    <row r="550" spans="5:16" s="17" customFormat="1" x14ac:dyDescent="0.2"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</row>
    <row r="551" spans="5:16" s="17" customFormat="1" x14ac:dyDescent="0.2"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</row>
    <row r="552" spans="5:16" s="17" customFormat="1" x14ac:dyDescent="0.2"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</row>
    <row r="553" spans="5:16" s="17" customFormat="1" x14ac:dyDescent="0.2"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</row>
    <row r="554" spans="5:16" s="17" customFormat="1" x14ac:dyDescent="0.2"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</row>
    <row r="555" spans="5:16" s="17" customFormat="1" x14ac:dyDescent="0.2"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</row>
    <row r="556" spans="5:16" s="17" customFormat="1" x14ac:dyDescent="0.2"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</row>
    <row r="557" spans="5:16" s="17" customFormat="1" x14ac:dyDescent="0.2"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</row>
    <row r="558" spans="5:16" s="17" customFormat="1" x14ac:dyDescent="0.2"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</row>
    <row r="559" spans="5:16" s="17" customFormat="1" x14ac:dyDescent="0.2"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</row>
    <row r="560" spans="5:16" s="17" customFormat="1" x14ac:dyDescent="0.2"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</row>
    <row r="561" spans="5:16" s="17" customFormat="1" x14ac:dyDescent="0.2"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</row>
    <row r="562" spans="5:16" s="17" customFormat="1" x14ac:dyDescent="0.2"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</row>
    <row r="563" spans="5:16" s="17" customFormat="1" x14ac:dyDescent="0.2"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</row>
    <row r="564" spans="5:16" s="17" customFormat="1" x14ac:dyDescent="0.2"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</row>
    <row r="565" spans="5:16" s="17" customFormat="1" x14ac:dyDescent="0.2"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</row>
    <row r="566" spans="5:16" s="17" customFormat="1" x14ac:dyDescent="0.2"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</row>
    <row r="567" spans="5:16" s="17" customFormat="1" x14ac:dyDescent="0.2"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</row>
    <row r="568" spans="5:16" s="17" customFormat="1" x14ac:dyDescent="0.2"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</row>
    <row r="569" spans="5:16" s="17" customFormat="1" x14ac:dyDescent="0.2"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</row>
    <row r="570" spans="5:16" s="17" customFormat="1" x14ac:dyDescent="0.2"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</row>
    <row r="571" spans="5:16" s="17" customFormat="1" x14ac:dyDescent="0.2"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</row>
    <row r="572" spans="5:16" s="17" customFormat="1" x14ac:dyDescent="0.2"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</row>
    <row r="573" spans="5:16" s="17" customFormat="1" x14ac:dyDescent="0.2"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</row>
    <row r="574" spans="5:16" s="17" customFormat="1" x14ac:dyDescent="0.2"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</row>
    <row r="575" spans="5:16" s="17" customFormat="1" x14ac:dyDescent="0.2"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</row>
    <row r="576" spans="5:16" s="17" customFormat="1" x14ac:dyDescent="0.2"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</row>
    <row r="577" spans="5:16" s="17" customFormat="1" x14ac:dyDescent="0.2"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</row>
    <row r="578" spans="5:16" s="17" customFormat="1" x14ac:dyDescent="0.2"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</row>
    <row r="579" spans="5:16" s="17" customFormat="1" x14ac:dyDescent="0.2"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</row>
    <row r="580" spans="5:16" s="17" customFormat="1" x14ac:dyDescent="0.2"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</row>
    <row r="581" spans="5:16" s="17" customFormat="1" x14ac:dyDescent="0.2"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</row>
    <row r="582" spans="5:16" s="17" customFormat="1" x14ac:dyDescent="0.2"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</row>
    <row r="583" spans="5:16" s="17" customFormat="1" x14ac:dyDescent="0.2"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</row>
    <row r="584" spans="5:16" s="17" customFormat="1" x14ac:dyDescent="0.2"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</row>
    <row r="585" spans="5:16" s="17" customFormat="1" x14ac:dyDescent="0.2"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</row>
    <row r="586" spans="5:16" s="17" customFormat="1" x14ac:dyDescent="0.2"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</row>
    <row r="587" spans="5:16" s="17" customFormat="1" x14ac:dyDescent="0.2"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</row>
    <row r="588" spans="5:16" s="17" customFormat="1" x14ac:dyDescent="0.2"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</row>
    <row r="589" spans="5:16" s="17" customFormat="1" x14ac:dyDescent="0.2"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</row>
    <row r="590" spans="5:16" s="17" customFormat="1" x14ac:dyDescent="0.2"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</row>
    <row r="591" spans="5:16" s="17" customFormat="1" x14ac:dyDescent="0.2"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</row>
    <row r="592" spans="5:16" s="17" customFormat="1" x14ac:dyDescent="0.2"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</row>
    <row r="593" spans="5:16" s="17" customFormat="1" x14ac:dyDescent="0.2"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</row>
    <row r="594" spans="5:16" s="17" customFormat="1" x14ac:dyDescent="0.2"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</row>
    <row r="595" spans="5:16" s="17" customFormat="1" x14ac:dyDescent="0.2"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</row>
    <row r="596" spans="5:16" s="17" customFormat="1" x14ac:dyDescent="0.2"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</row>
    <row r="597" spans="5:16" s="17" customFormat="1" x14ac:dyDescent="0.2"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</row>
    <row r="598" spans="5:16" s="17" customFormat="1" x14ac:dyDescent="0.2"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</row>
    <row r="599" spans="5:16" s="17" customFormat="1" x14ac:dyDescent="0.2"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</row>
    <row r="600" spans="5:16" s="17" customFormat="1" x14ac:dyDescent="0.2"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</row>
    <row r="601" spans="5:16" s="17" customFormat="1" x14ac:dyDescent="0.2"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</row>
    <row r="602" spans="5:16" s="17" customFormat="1" x14ac:dyDescent="0.2"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</row>
    <row r="603" spans="5:16" s="17" customFormat="1" x14ac:dyDescent="0.2"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</row>
    <row r="604" spans="5:16" s="17" customFormat="1" x14ac:dyDescent="0.2"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</row>
    <row r="605" spans="5:16" s="17" customFormat="1" x14ac:dyDescent="0.2"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</row>
    <row r="606" spans="5:16" s="17" customFormat="1" x14ac:dyDescent="0.2"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</row>
    <row r="607" spans="5:16" s="17" customFormat="1" x14ac:dyDescent="0.2"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</row>
    <row r="608" spans="5:16" s="17" customFormat="1" x14ac:dyDescent="0.2"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</row>
    <row r="609" spans="5:16" s="17" customFormat="1" x14ac:dyDescent="0.2"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</row>
    <row r="610" spans="5:16" s="17" customFormat="1" x14ac:dyDescent="0.2"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</row>
    <row r="611" spans="5:16" s="17" customFormat="1" x14ac:dyDescent="0.2"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</row>
    <row r="612" spans="5:16" s="17" customFormat="1" x14ac:dyDescent="0.2"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</row>
    <row r="613" spans="5:16" s="17" customFormat="1" x14ac:dyDescent="0.2"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</row>
    <row r="614" spans="5:16" s="17" customFormat="1" x14ac:dyDescent="0.2"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</row>
    <row r="615" spans="5:16" s="17" customFormat="1" x14ac:dyDescent="0.2"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</row>
    <row r="616" spans="5:16" s="17" customFormat="1" x14ac:dyDescent="0.2"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</row>
    <row r="617" spans="5:16" s="17" customFormat="1" x14ac:dyDescent="0.2"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</row>
    <row r="618" spans="5:16" s="17" customFormat="1" x14ac:dyDescent="0.2"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</row>
    <row r="619" spans="5:16" s="17" customFormat="1" x14ac:dyDescent="0.2"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</row>
    <row r="620" spans="5:16" s="17" customFormat="1" x14ac:dyDescent="0.2"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</row>
    <row r="621" spans="5:16" s="17" customFormat="1" x14ac:dyDescent="0.2"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</row>
    <row r="622" spans="5:16" s="17" customFormat="1" x14ac:dyDescent="0.2"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</row>
    <row r="623" spans="5:16" s="17" customFormat="1" x14ac:dyDescent="0.2"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</row>
    <row r="624" spans="5:16" s="17" customFormat="1" x14ac:dyDescent="0.2"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</row>
    <row r="625" spans="5:16" s="17" customFormat="1" x14ac:dyDescent="0.2"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</row>
    <row r="626" spans="5:16" s="17" customFormat="1" x14ac:dyDescent="0.2"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</row>
    <row r="627" spans="5:16" s="17" customFormat="1" x14ac:dyDescent="0.2"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</row>
    <row r="628" spans="5:16" s="17" customFormat="1" x14ac:dyDescent="0.2"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</row>
    <row r="629" spans="5:16" s="17" customFormat="1" x14ac:dyDescent="0.2"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</row>
    <row r="630" spans="5:16" s="17" customFormat="1" x14ac:dyDescent="0.2"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</row>
    <row r="631" spans="5:16" s="17" customFormat="1" x14ac:dyDescent="0.2"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</row>
    <row r="632" spans="5:16" s="17" customFormat="1" x14ac:dyDescent="0.2"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</row>
    <row r="633" spans="5:16" s="17" customFormat="1" x14ac:dyDescent="0.2"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</row>
    <row r="634" spans="5:16" s="17" customFormat="1" x14ac:dyDescent="0.2"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</row>
    <row r="635" spans="5:16" s="17" customFormat="1" x14ac:dyDescent="0.2"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</row>
    <row r="636" spans="5:16" s="17" customFormat="1" x14ac:dyDescent="0.2"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</row>
    <row r="637" spans="5:16" s="17" customFormat="1" x14ac:dyDescent="0.2"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</row>
    <row r="638" spans="5:16" s="17" customFormat="1" x14ac:dyDescent="0.2"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</row>
    <row r="639" spans="5:16" s="17" customFormat="1" x14ac:dyDescent="0.2"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</row>
    <row r="640" spans="5:16" s="17" customFormat="1" x14ac:dyDescent="0.2"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</row>
    <row r="641" spans="5:16" s="17" customFormat="1" x14ac:dyDescent="0.2"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</row>
    <row r="642" spans="5:16" s="17" customFormat="1" x14ac:dyDescent="0.2"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</row>
    <row r="643" spans="5:16" s="17" customFormat="1" x14ac:dyDescent="0.2"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</row>
    <row r="644" spans="5:16" s="17" customFormat="1" x14ac:dyDescent="0.2"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</row>
    <row r="645" spans="5:16" s="17" customFormat="1" x14ac:dyDescent="0.2"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</row>
    <row r="646" spans="5:16" s="17" customFormat="1" x14ac:dyDescent="0.2"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</row>
    <row r="647" spans="5:16" s="17" customFormat="1" x14ac:dyDescent="0.2"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</row>
    <row r="648" spans="5:16" s="17" customFormat="1" x14ac:dyDescent="0.2"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</row>
    <row r="649" spans="5:16" s="17" customFormat="1" x14ac:dyDescent="0.2"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</row>
    <row r="650" spans="5:16" s="17" customFormat="1" x14ac:dyDescent="0.2"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</row>
    <row r="651" spans="5:16" s="17" customFormat="1" x14ac:dyDescent="0.2"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</row>
    <row r="652" spans="5:16" s="17" customFormat="1" x14ac:dyDescent="0.2"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</row>
    <row r="653" spans="5:16" s="17" customFormat="1" x14ac:dyDescent="0.2"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</row>
    <row r="654" spans="5:16" s="17" customFormat="1" x14ac:dyDescent="0.2"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</row>
    <row r="655" spans="5:16" s="17" customFormat="1" x14ac:dyDescent="0.2"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</row>
    <row r="656" spans="5:16" s="17" customFormat="1" x14ac:dyDescent="0.2"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</row>
    <row r="657" spans="5:16" s="17" customFormat="1" x14ac:dyDescent="0.2"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</row>
    <row r="658" spans="5:16" s="17" customFormat="1" x14ac:dyDescent="0.2"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</row>
    <row r="659" spans="5:16" s="17" customFormat="1" x14ac:dyDescent="0.2"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</row>
    <row r="660" spans="5:16" s="17" customFormat="1" x14ac:dyDescent="0.2"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</row>
    <row r="661" spans="5:16" s="17" customFormat="1" x14ac:dyDescent="0.2"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</row>
    <row r="662" spans="5:16" s="17" customFormat="1" x14ac:dyDescent="0.2"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</row>
    <row r="663" spans="5:16" s="17" customFormat="1" x14ac:dyDescent="0.2"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</row>
    <row r="664" spans="5:16" s="17" customFormat="1" x14ac:dyDescent="0.2"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</row>
    <row r="665" spans="5:16" s="17" customFormat="1" x14ac:dyDescent="0.2"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</row>
    <row r="666" spans="5:16" s="17" customFormat="1" x14ac:dyDescent="0.2"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</row>
    <row r="667" spans="5:16" s="17" customFormat="1" x14ac:dyDescent="0.2"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</row>
    <row r="668" spans="5:16" s="17" customFormat="1" x14ac:dyDescent="0.2"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</row>
    <row r="669" spans="5:16" s="17" customFormat="1" x14ac:dyDescent="0.2"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</row>
    <row r="670" spans="5:16" s="17" customFormat="1" x14ac:dyDescent="0.2"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</row>
    <row r="671" spans="5:16" s="17" customFormat="1" x14ac:dyDescent="0.2"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</row>
    <row r="672" spans="5:16" s="17" customFormat="1" x14ac:dyDescent="0.2"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</row>
    <row r="673" spans="5:16" s="17" customFormat="1" x14ac:dyDescent="0.2"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</row>
    <row r="674" spans="5:16" s="17" customFormat="1" x14ac:dyDescent="0.2"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</row>
    <row r="675" spans="5:16" s="17" customFormat="1" x14ac:dyDescent="0.2"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</row>
    <row r="676" spans="5:16" s="17" customFormat="1" x14ac:dyDescent="0.2"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</row>
    <row r="677" spans="5:16" s="17" customFormat="1" x14ac:dyDescent="0.2"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</row>
    <row r="678" spans="5:16" s="17" customFormat="1" x14ac:dyDescent="0.2"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</row>
    <row r="679" spans="5:16" s="17" customFormat="1" x14ac:dyDescent="0.2"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</row>
    <row r="680" spans="5:16" s="17" customFormat="1" x14ac:dyDescent="0.2"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</row>
    <row r="681" spans="5:16" s="17" customFormat="1" x14ac:dyDescent="0.2"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</row>
    <row r="682" spans="5:16" s="17" customFormat="1" x14ac:dyDescent="0.2"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</row>
    <row r="683" spans="5:16" s="17" customFormat="1" x14ac:dyDescent="0.2"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</row>
    <row r="684" spans="5:16" s="17" customFormat="1" x14ac:dyDescent="0.2"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</row>
    <row r="685" spans="5:16" s="17" customFormat="1" x14ac:dyDescent="0.2"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</row>
    <row r="686" spans="5:16" s="17" customFormat="1" x14ac:dyDescent="0.2"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</row>
    <row r="687" spans="5:16" s="17" customFormat="1" x14ac:dyDescent="0.2"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</row>
    <row r="688" spans="5:16" s="17" customFormat="1" x14ac:dyDescent="0.2"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</row>
    <row r="689" spans="5:16" s="17" customFormat="1" x14ac:dyDescent="0.2"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</row>
    <row r="690" spans="5:16" s="17" customFormat="1" x14ac:dyDescent="0.2"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</row>
    <row r="691" spans="5:16" s="17" customFormat="1" x14ac:dyDescent="0.2"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</row>
    <row r="692" spans="5:16" s="17" customFormat="1" x14ac:dyDescent="0.2"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</row>
    <row r="693" spans="5:16" s="17" customFormat="1" x14ac:dyDescent="0.2"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</row>
    <row r="694" spans="5:16" s="17" customFormat="1" x14ac:dyDescent="0.2"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</row>
    <row r="695" spans="5:16" s="17" customFormat="1" x14ac:dyDescent="0.2"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</row>
    <row r="696" spans="5:16" s="17" customFormat="1" x14ac:dyDescent="0.2"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</row>
    <row r="697" spans="5:16" s="17" customFormat="1" x14ac:dyDescent="0.2"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</row>
    <row r="698" spans="5:16" s="17" customFormat="1" x14ac:dyDescent="0.2"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</row>
    <row r="699" spans="5:16" s="17" customFormat="1" x14ac:dyDescent="0.2"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</row>
    <row r="700" spans="5:16" s="17" customFormat="1" x14ac:dyDescent="0.2"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</row>
    <row r="701" spans="5:16" s="17" customFormat="1" x14ac:dyDescent="0.2"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</row>
    <row r="702" spans="5:16" s="17" customFormat="1" x14ac:dyDescent="0.2"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</row>
    <row r="703" spans="5:16" s="17" customFormat="1" x14ac:dyDescent="0.2"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</row>
    <row r="704" spans="5:16" s="17" customFormat="1" x14ac:dyDescent="0.2"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</row>
    <row r="705" spans="5:16" s="17" customFormat="1" x14ac:dyDescent="0.2"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</row>
    <row r="706" spans="5:16" s="17" customFormat="1" x14ac:dyDescent="0.2"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</row>
    <row r="707" spans="5:16" s="17" customFormat="1" x14ac:dyDescent="0.2"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</row>
    <row r="708" spans="5:16" s="17" customFormat="1" x14ac:dyDescent="0.2"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</row>
    <row r="709" spans="5:16" s="17" customFormat="1" x14ac:dyDescent="0.2"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</row>
    <row r="710" spans="5:16" s="17" customFormat="1" x14ac:dyDescent="0.2"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</row>
    <row r="711" spans="5:16" s="17" customFormat="1" x14ac:dyDescent="0.2"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</row>
    <row r="712" spans="5:16" s="17" customFormat="1" x14ac:dyDescent="0.2"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</row>
    <row r="713" spans="5:16" s="17" customFormat="1" x14ac:dyDescent="0.2"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</row>
    <row r="714" spans="5:16" s="17" customFormat="1" x14ac:dyDescent="0.2"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</row>
    <row r="715" spans="5:16" s="17" customFormat="1" x14ac:dyDescent="0.2"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</row>
    <row r="716" spans="5:16" s="17" customFormat="1" x14ac:dyDescent="0.2"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</row>
    <row r="717" spans="5:16" s="17" customFormat="1" x14ac:dyDescent="0.2"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</row>
    <row r="718" spans="5:16" s="17" customFormat="1" x14ac:dyDescent="0.2"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</row>
    <row r="719" spans="5:16" s="17" customFormat="1" x14ac:dyDescent="0.2"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</row>
    <row r="720" spans="5:16" s="17" customFormat="1" x14ac:dyDescent="0.2"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</row>
    <row r="721" spans="5:16" s="17" customFormat="1" x14ac:dyDescent="0.2"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</row>
    <row r="722" spans="5:16" s="17" customFormat="1" x14ac:dyDescent="0.2"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</row>
    <row r="723" spans="5:16" s="17" customFormat="1" x14ac:dyDescent="0.2"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</row>
    <row r="724" spans="5:16" s="17" customFormat="1" x14ac:dyDescent="0.2"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</row>
    <row r="725" spans="5:16" s="17" customFormat="1" x14ac:dyDescent="0.2"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</row>
    <row r="726" spans="5:16" s="17" customFormat="1" x14ac:dyDescent="0.2"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</row>
    <row r="727" spans="5:16" s="17" customFormat="1" x14ac:dyDescent="0.2"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</row>
    <row r="728" spans="5:16" s="17" customFormat="1" x14ac:dyDescent="0.2"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</row>
    <row r="729" spans="5:16" s="17" customFormat="1" x14ac:dyDescent="0.2"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</row>
    <row r="730" spans="5:16" s="17" customFormat="1" x14ac:dyDescent="0.2"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</row>
    <row r="731" spans="5:16" s="17" customFormat="1" x14ac:dyDescent="0.2"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</row>
    <row r="732" spans="5:16" s="17" customFormat="1" x14ac:dyDescent="0.2"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</row>
    <row r="733" spans="5:16" s="17" customFormat="1" x14ac:dyDescent="0.2"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</row>
    <row r="734" spans="5:16" s="17" customFormat="1" x14ac:dyDescent="0.2"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</row>
    <row r="735" spans="5:16" s="17" customFormat="1" x14ac:dyDescent="0.2"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</row>
    <row r="736" spans="5:16" s="17" customFormat="1" x14ac:dyDescent="0.2"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</row>
    <row r="737" spans="5:16" s="17" customFormat="1" x14ac:dyDescent="0.2"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</row>
    <row r="738" spans="5:16" s="17" customFormat="1" x14ac:dyDescent="0.2"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</row>
    <row r="739" spans="5:16" s="17" customFormat="1" x14ac:dyDescent="0.2"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</row>
    <row r="740" spans="5:16" s="17" customFormat="1" x14ac:dyDescent="0.2"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</row>
    <row r="741" spans="5:16" s="17" customFormat="1" x14ac:dyDescent="0.2"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</row>
    <row r="742" spans="5:16" s="17" customFormat="1" x14ac:dyDescent="0.2"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</row>
    <row r="743" spans="5:16" s="17" customFormat="1" x14ac:dyDescent="0.2"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</row>
    <row r="744" spans="5:16" s="17" customFormat="1" x14ac:dyDescent="0.2"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</row>
    <row r="745" spans="5:16" s="17" customFormat="1" x14ac:dyDescent="0.2"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</row>
    <row r="746" spans="5:16" s="17" customFormat="1" x14ac:dyDescent="0.2"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</row>
    <row r="747" spans="5:16" s="17" customFormat="1" x14ac:dyDescent="0.2"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</row>
    <row r="748" spans="5:16" s="17" customFormat="1" x14ac:dyDescent="0.2"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</row>
    <row r="749" spans="5:16" s="17" customFormat="1" x14ac:dyDescent="0.2"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</row>
    <row r="750" spans="5:16" s="17" customFormat="1" x14ac:dyDescent="0.2"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</row>
    <row r="751" spans="5:16" s="17" customFormat="1" x14ac:dyDescent="0.2"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</row>
    <row r="752" spans="5:16" s="17" customFormat="1" x14ac:dyDescent="0.2"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</row>
    <row r="753" spans="5:16" s="17" customFormat="1" x14ac:dyDescent="0.2"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</row>
    <row r="754" spans="5:16" s="17" customFormat="1" x14ac:dyDescent="0.2"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</row>
    <row r="755" spans="5:16" s="17" customFormat="1" x14ac:dyDescent="0.2"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</row>
    <row r="756" spans="5:16" s="17" customFormat="1" x14ac:dyDescent="0.2"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</row>
    <row r="757" spans="5:16" s="17" customFormat="1" x14ac:dyDescent="0.2"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</row>
    <row r="758" spans="5:16" s="17" customFormat="1" x14ac:dyDescent="0.2"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</row>
    <row r="759" spans="5:16" s="17" customFormat="1" x14ac:dyDescent="0.2"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</row>
    <row r="760" spans="5:16" s="17" customFormat="1" x14ac:dyDescent="0.2"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</row>
    <row r="761" spans="5:16" s="17" customFormat="1" x14ac:dyDescent="0.2"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</row>
    <row r="762" spans="5:16" s="17" customFormat="1" x14ac:dyDescent="0.2"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</row>
    <row r="763" spans="5:16" s="17" customFormat="1" x14ac:dyDescent="0.2"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</row>
    <row r="764" spans="5:16" s="17" customFormat="1" x14ac:dyDescent="0.2"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</row>
    <row r="765" spans="5:16" s="17" customFormat="1" x14ac:dyDescent="0.2"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</row>
    <row r="766" spans="5:16" s="17" customFormat="1" x14ac:dyDescent="0.2"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</row>
    <row r="767" spans="5:16" s="17" customFormat="1" x14ac:dyDescent="0.2"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</row>
    <row r="768" spans="5:16" s="17" customFormat="1" x14ac:dyDescent="0.2"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</row>
    <row r="769" spans="5:16" s="17" customFormat="1" x14ac:dyDescent="0.2"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</row>
    <row r="770" spans="5:16" s="17" customFormat="1" x14ac:dyDescent="0.2"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</row>
    <row r="771" spans="5:16" s="17" customFormat="1" x14ac:dyDescent="0.2"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</row>
    <row r="772" spans="5:16" s="17" customFormat="1" x14ac:dyDescent="0.2"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</row>
    <row r="773" spans="5:16" s="17" customFormat="1" x14ac:dyDescent="0.2"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</row>
    <row r="774" spans="5:16" s="17" customFormat="1" x14ac:dyDescent="0.2"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</row>
    <row r="775" spans="5:16" s="17" customFormat="1" x14ac:dyDescent="0.2"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</row>
    <row r="776" spans="5:16" s="17" customFormat="1" x14ac:dyDescent="0.2"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</row>
    <row r="777" spans="5:16" s="17" customFormat="1" x14ac:dyDescent="0.2"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</row>
    <row r="778" spans="5:16" s="17" customFormat="1" x14ac:dyDescent="0.2"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</row>
    <row r="779" spans="5:16" s="17" customFormat="1" x14ac:dyDescent="0.2"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</row>
    <row r="780" spans="5:16" s="17" customFormat="1" x14ac:dyDescent="0.2"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</row>
    <row r="781" spans="5:16" s="17" customFormat="1" x14ac:dyDescent="0.2"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</row>
    <row r="782" spans="5:16" s="17" customFormat="1" x14ac:dyDescent="0.2"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</row>
    <row r="783" spans="5:16" s="17" customFormat="1" x14ac:dyDescent="0.2"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</row>
    <row r="784" spans="5:16" s="17" customFormat="1" x14ac:dyDescent="0.2"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</row>
    <row r="785" spans="5:16" s="17" customFormat="1" x14ac:dyDescent="0.2"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</row>
    <row r="786" spans="5:16" s="17" customFormat="1" x14ac:dyDescent="0.2"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</row>
    <row r="787" spans="5:16" s="17" customFormat="1" x14ac:dyDescent="0.2"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</row>
    <row r="788" spans="5:16" s="17" customFormat="1" x14ac:dyDescent="0.2"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</row>
    <row r="789" spans="5:16" s="17" customFormat="1" x14ac:dyDescent="0.2"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</row>
    <row r="790" spans="5:16" s="17" customFormat="1" x14ac:dyDescent="0.2"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</row>
    <row r="791" spans="5:16" s="17" customFormat="1" x14ac:dyDescent="0.2"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</row>
    <row r="792" spans="5:16" s="17" customFormat="1" x14ac:dyDescent="0.2"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</row>
    <row r="793" spans="5:16" s="17" customFormat="1" x14ac:dyDescent="0.2"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</row>
    <row r="794" spans="5:16" s="17" customFormat="1" x14ac:dyDescent="0.2"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</row>
    <row r="795" spans="5:16" s="17" customFormat="1" x14ac:dyDescent="0.2"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</row>
    <row r="796" spans="5:16" s="17" customFormat="1" x14ac:dyDescent="0.2"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</row>
    <row r="797" spans="5:16" s="17" customFormat="1" x14ac:dyDescent="0.2"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</row>
    <row r="798" spans="5:16" s="17" customFormat="1" x14ac:dyDescent="0.2"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</row>
    <row r="799" spans="5:16" s="17" customFormat="1" x14ac:dyDescent="0.2"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</row>
    <row r="800" spans="5:16" s="17" customFormat="1" x14ac:dyDescent="0.2"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</row>
    <row r="801" spans="5:16" s="17" customFormat="1" x14ac:dyDescent="0.2"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</row>
    <row r="802" spans="5:16" s="17" customFormat="1" x14ac:dyDescent="0.2"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</row>
    <row r="803" spans="5:16" s="17" customFormat="1" x14ac:dyDescent="0.2"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</row>
    <row r="804" spans="5:16" s="17" customFormat="1" x14ac:dyDescent="0.2"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</row>
    <row r="805" spans="5:16" s="17" customFormat="1" x14ac:dyDescent="0.2"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</row>
    <row r="806" spans="5:16" s="17" customFormat="1" x14ac:dyDescent="0.2"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</row>
    <row r="807" spans="5:16" s="17" customFormat="1" x14ac:dyDescent="0.2"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</row>
    <row r="808" spans="5:16" s="17" customFormat="1" x14ac:dyDescent="0.2"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</row>
    <row r="809" spans="5:16" s="17" customFormat="1" x14ac:dyDescent="0.2"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</row>
    <row r="810" spans="5:16" s="17" customFormat="1" x14ac:dyDescent="0.2"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</row>
    <row r="811" spans="5:16" s="17" customFormat="1" x14ac:dyDescent="0.2"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</row>
    <row r="812" spans="5:16" s="17" customFormat="1" x14ac:dyDescent="0.2"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</row>
    <row r="813" spans="5:16" s="17" customFormat="1" x14ac:dyDescent="0.2"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</row>
    <row r="814" spans="5:16" s="17" customFormat="1" x14ac:dyDescent="0.2"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</row>
    <row r="815" spans="5:16" s="17" customFormat="1" x14ac:dyDescent="0.2"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</row>
    <row r="816" spans="5:16" s="17" customFormat="1" x14ac:dyDescent="0.2"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</row>
    <row r="817" spans="5:16" s="17" customFormat="1" x14ac:dyDescent="0.2"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</row>
    <row r="818" spans="5:16" s="17" customFormat="1" x14ac:dyDescent="0.2"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</row>
    <row r="819" spans="5:16" s="17" customFormat="1" x14ac:dyDescent="0.2"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</row>
    <row r="820" spans="5:16" s="17" customFormat="1" x14ac:dyDescent="0.2"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</row>
    <row r="821" spans="5:16" s="17" customFormat="1" x14ac:dyDescent="0.2"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</row>
    <row r="822" spans="5:16" s="17" customFormat="1" x14ac:dyDescent="0.2"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</row>
    <row r="823" spans="5:16" s="17" customFormat="1" x14ac:dyDescent="0.2"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</row>
    <row r="824" spans="5:16" s="17" customFormat="1" x14ac:dyDescent="0.2"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</row>
    <row r="825" spans="5:16" s="17" customFormat="1" x14ac:dyDescent="0.2"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</row>
    <row r="826" spans="5:16" s="17" customFormat="1" x14ac:dyDescent="0.2"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</row>
    <row r="827" spans="5:16" s="17" customFormat="1" x14ac:dyDescent="0.2"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</row>
    <row r="828" spans="5:16" s="17" customFormat="1" x14ac:dyDescent="0.2"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</row>
    <row r="829" spans="5:16" s="17" customFormat="1" x14ac:dyDescent="0.2"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</row>
    <row r="830" spans="5:16" s="17" customFormat="1" x14ac:dyDescent="0.2"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</row>
    <row r="831" spans="5:16" s="17" customFormat="1" x14ac:dyDescent="0.2"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</row>
    <row r="832" spans="5:16" s="17" customFormat="1" x14ac:dyDescent="0.2"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</row>
    <row r="833" spans="5:16" s="17" customFormat="1" x14ac:dyDescent="0.2"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</row>
    <row r="834" spans="5:16" s="17" customFormat="1" x14ac:dyDescent="0.2"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</row>
    <row r="835" spans="5:16" s="17" customFormat="1" x14ac:dyDescent="0.2"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</row>
    <row r="836" spans="5:16" s="17" customFormat="1" x14ac:dyDescent="0.2"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</row>
    <row r="837" spans="5:16" s="17" customFormat="1" x14ac:dyDescent="0.2"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</row>
    <row r="838" spans="5:16" s="17" customFormat="1" x14ac:dyDescent="0.2"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</row>
    <row r="839" spans="5:16" s="17" customFormat="1" x14ac:dyDescent="0.2"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</row>
    <row r="840" spans="5:16" s="17" customFormat="1" x14ac:dyDescent="0.2"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</row>
    <row r="841" spans="5:16" s="17" customFormat="1" x14ac:dyDescent="0.2"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</row>
    <row r="842" spans="5:16" s="17" customFormat="1" x14ac:dyDescent="0.2"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</row>
    <row r="843" spans="5:16" s="17" customFormat="1" x14ac:dyDescent="0.2"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</row>
    <row r="844" spans="5:16" s="17" customFormat="1" x14ac:dyDescent="0.2"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</row>
    <row r="845" spans="5:16" s="17" customFormat="1" x14ac:dyDescent="0.2"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</row>
    <row r="846" spans="5:16" s="17" customFormat="1" x14ac:dyDescent="0.2"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</row>
    <row r="847" spans="5:16" s="17" customFormat="1" x14ac:dyDescent="0.2"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</row>
    <row r="848" spans="5:16" s="17" customFormat="1" x14ac:dyDescent="0.2"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</row>
    <row r="849" spans="5:16" s="17" customFormat="1" x14ac:dyDescent="0.2"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</row>
    <row r="850" spans="5:16" s="17" customFormat="1" x14ac:dyDescent="0.2"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</row>
    <row r="851" spans="5:16" s="17" customFormat="1" x14ac:dyDescent="0.2"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</row>
    <row r="852" spans="5:16" s="17" customFormat="1" x14ac:dyDescent="0.2"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</row>
    <row r="853" spans="5:16" s="17" customFormat="1" x14ac:dyDescent="0.2"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</row>
    <row r="854" spans="5:16" s="17" customFormat="1" x14ac:dyDescent="0.2"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</row>
    <row r="855" spans="5:16" s="17" customFormat="1" x14ac:dyDescent="0.2"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</row>
    <row r="856" spans="5:16" s="17" customFormat="1" x14ac:dyDescent="0.2"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</row>
    <row r="857" spans="5:16" s="17" customFormat="1" x14ac:dyDescent="0.2"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</row>
    <row r="858" spans="5:16" s="17" customFormat="1" x14ac:dyDescent="0.2"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</row>
    <row r="859" spans="5:16" s="17" customFormat="1" x14ac:dyDescent="0.2"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</row>
    <row r="860" spans="5:16" s="17" customFormat="1" x14ac:dyDescent="0.2"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</row>
    <row r="861" spans="5:16" s="17" customFormat="1" x14ac:dyDescent="0.2"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</row>
    <row r="862" spans="5:16" s="17" customFormat="1" x14ac:dyDescent="0.2"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</row>
    <row r="863" spans="5:16" s="17" customFormat="1" x14ac:dyDescent="0.2"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</row>
    <row r="864" spans="5:16" s="17" customFormat="1" x14ac:dyDescent="0.2"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</row>
    <row r="865" spans="5:16" s="17" customFormat="1" x14ac:dyDescent="0.2"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</row>
    <row r="866" spans="5:16" s="17" customFormat="1" x14ac:dyDescent="0.2"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</row>
    <row r="867" spans="5:16" s="17" customFormat="1" x14ac:dyDescent="0.2"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</row>
    <row r="868" spans="5:16" s="17" customFormat="1" x14ac:dyDescent="0.2"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</row>
    <row r="869" spans="5:16" s="17" customFormat="1" x14ac:dyDescent="0.2"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</row>
    <row r="870" spans="5:16" s="17" customFormat="1" x14ac:dyDescent="0.2"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</row>
    <row r="871" spans="5:16" s="17" customFormat="1" x14ac:dyDescent="0.2"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</row>
    <row r="872" spans="5:16" s="17" customFormat="1" x14ac:dyDescent="0.2"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</row>
    <row r="873" spans="5:16" s="17" customFormat="1" x14ac:dyDescent="0.2"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</row>
    <row r="874" spans="5:16" s="17" customFormat="1" x14ac:dyDescent="0.2"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</row>
    <row r="875" spans="5:16" s="17" customFormat="1" x14ac:dyDescent="0.2"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</row>
    <row r="876" spans="5:16" s="17" customFormat="1" x14ac:dyDescent="0.2"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</row>
    <row r="877" spans="5:16" s="17" customFormat="1" x14ac:dyDescent="0.2"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</row>
    <row r="878" spans="5:16" s="17" customFormat="1" x14ac:dyDescent="0.2"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</row>
    <row r="879" spans="5:16" s="17" customFormat="1" x14ac:dyDescent="0.2"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</row>
    <row r="880" spans="5:16" s="17" customFormat="1" x14ac:dyDescent="0.2"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</row>
    <row r="881" spans="5:16" s="17" customFormat="1" x14ac:dyDescent="0.2"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</row>
    <row r="882" spans="5:16" s="17" customFormat="1" x14ac:dyDescent="0.2"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</row>
    <row r="883" spans="5:16" s="17" customFormat="1" x14ac:dyDescent="0.2"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</row>
    <row r="884" spans="5:16" s="17" customFormat="1" x14ac:dyDescent="0.2"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</row>
    <row r="885" spans="5:16" s="17" customFormat="1" x14ac:dyDescent="0.2"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</row>
    <row r="886" spans="5:16" s="17" customFormat="1" x14ac:dyDescent="0.2"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</row>
    <row r="887" spans="5:16" s="17" customFormat="1" x14ac:dyDescent="0.2"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</row>
    <row r="888" spans="5:16" s="17" customFormat="1" x14ac:dyDescent="0.2"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</row>
    <row r="889" spans="5:16" s="17" customFormat="1" x14ac:dyDescent="0.2"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</row>
    <row r="890" spans="5:16" s="17" customFormat="1" x14ac:dyDescent="0.2"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</row>
    <row r="891" spans="5:16" s="17" customFormat="1" x14ac:dyDescent="0.2"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</row>
    <row r="892" spans="5:16" s="17" customFormat="1" x14ac:dyDescent="0.2"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</row>
    <row r="893" spans="5:16" s="17" customFormat="1" x14ac:dyDescent="0.2"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</row>
    <row r="894" spans="5:16" s="17" customFormat="1" x14ac:dyDescent="0.2"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</row>
    <row r="895" spans="5:16" s="17" customFormat="1" x14ac:dyDescent="0.2"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</row>
    <row r="896" spans="5:16" s="17" customFormat="1" x14ac:dyDescent="0.2"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</row>
    <row r="897" spans="5:16" s="17" customFormat="1" x14ac:dyDescent="0.2"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</row>
    <row r="898" spans="5:16" s="17" customFormat="1" x14ac:dyDescent="0.2"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</row>
    <row r="899" spans="5:16" s="17" customFormat="1" x14ac:dyDescent="0.2"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</row>
    <row r="900" spans="5:16" s="17" customFormat="1" x14ac:dyDescent="0.2"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</row>
    <row r="901" spans="5:16" s="17" customFormat="1" x14ac:dyDescent="0.2"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</row>
    <row r="902" spans="5:16" s="17" customFormat="1" x14ac:dyDescent="0.2"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</row>
    <row r="903" spans="5:16" s="17" customFormat="1" x14ac:dyDescent="0.2"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</row>
    <row r="904" spans="5:16" s="17" customFormat="1" x14ac:dyDescent="0.2"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</row>
    <row r="905" spans="5:16" s="17" customFormat="1" x14ac:dyDescent="0.2"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</row>
    <row r="906" spans="5:16" s="17" customFormat="1" x14ac:dyDescent="0.2"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</row>
    <row r="907" spans="5:16" s="17" customFormat="1" x14ac:dyDescent="0.2"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</row>
    <row r="908" spans="5:16" s="17" customFormat="1" x14ac:dyDescent="0.2"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</row>
    <row r="909" spans="5:16" s="17" customFormat="1" x14ac:dyDescent="0.2"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</row>
    <row r="910" spans="5:16" s="17" customFormat="1" x14ac:dyDescent="0.2"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</row>
    <row r="911" spans="5:16" s="17" customFormat="1" x14ac:dyDescent="0.2"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</row>
    <row r="912" spans="5:16" s="17" customFormat="1" x14ac:dyDescent="0.2"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</row>
    <row r="913" spans="5:16" s="17" customFormat="1" x14ac:dyDescent="0.2"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</row>
    <row r="914" spans="5:16" s="17" customFormat="1" x14ac:dyDescent="0.2"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</row>
    <row r="915" spans="5:16" s="17" customFormat="1" x14ac:dyDescent="0.2"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</row>
    <row r="916" spans="5:16" s="17" customFormat="1" x14ac:dyDescent="0.2"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</row>
    <row r="917" spans="5:16" s="17" customFormat="1" x14ac:dyDescent="0.2"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</row>
    <row r="918" spans="5:16" s="17" customFormat="1" x14ac:dyDescent="0.2"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</row>
    <row r="919" spans="5:16" s="17" customFormat="1" x14ac:dyDescent="0.2"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</row>
    <row r="920" spans="5:16" s="17" customFormat="1" x14ac:dyDescent="0.2"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</row>
    <row r="921" spans="5:16" s="17" customFormat="1" x14ac:dyDescent="0.2"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</row>
    <row r="922" spans="5:16" s="17" customFormat="1" x14ac:dyDescent="0.2"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</row>
    <row r="923" spans="5:16" s="17" customFormat="1" x14ac:dyDescent="0.2"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</row>
    <row r="924" spans="5:16" s="17" customFormat="1" x14ac:dyDescent="0.2"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</row>
    <row r="925" spans="5:16" s="17" customFormat="1" x14ac:dyDescent="0.2"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</row>
    <row r="926" spans="5:16" s="17" customFormat="1" x14ac:dyDescent="0.2"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</row>
    <row r="927" spans="5:16" s="17" customFormat="1" x14ac:dyDescent="0.2"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</row>
    <row r="928" spans="5:16" s="17" customFormat="1" x14ac:dyDescent="0.2"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</row>
    <row r="929" spans="5:16" s="17" customFormat="1" x14ac:dyDescent="0.2"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</row>
    <row r="930" spans="5:16" s="17" customFormat="1" x14ac:dyDescent="0.2"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</row>
    <row r="931" spans="5:16" s="17" customFormat="1" x14ac:dyDescent="0.2"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</row>
    <row r="932" spans="5:16" s="17" customFormat="1" x14ac:dyDescent="0.2"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</row>
    <row r="933" spans="5:16" s="17" customFormat="1" x14ac:dyDescent="0.2"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</row>
    <row r="934" spans="5:16" s="17" customFormat="1" x14ac:dyDescent="0.2"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</row>
    <row r="935" spans="5:16" s="17" customFormat="1" x14ac:dyDescent="0.2"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</row>
    <row r="936" spans="5:16" s="17" customFormat="1" x14ac:dyDescent="0.2"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</row>
    <row r="937" spans="5:16" s="17" customFormat="1" x14ac:dyDescent="0.2"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</row>
    <row r="938" spans="5:16" s="17" customFormat="1" x14ac:dyDescent="0.2"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</row>
    <row r="939" spans="5:16" s="17" customFormat="1" x14ac:dyDescent="0.2"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</row>
    <row r="940" spans="5:16" s="17" customFormat="1" x14ac:dyDescent="0.2"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</row>
    <row r="941" spans="5:16" s="17" customFormat="1" x14ac:dyDescent="0.2"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</row>
    <row r="942" spans="5:16" s="17" customFormat="1" x14ac:dyDescent="0.2"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</row>
    <row r="943" spans="5:16" s="17" customFormat="1" x14ac:dyDescent="0.2"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</row>
    <row r="944" spans="5:16" s="17" customFormat="1" x14ac:dyDescent="0.2"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</row>
    <row r="945" spans="5:16" s="17" customFormat="1" x14ac:dyDescent="0.2"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</row>
    <row r="946" spans="5:16" s="17" customFormat="1" x14ac:dyDescent="0.2"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</row>
    <row r="947" spans="5:16" s="17" customFormat="1" x14ac:dyDescent="0.2"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</row>
    <row r="948" spans="5:16" s="17" customFormat="1" x14ac:dyDescent="0.2"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</row>
    <row r="949" spans="5:16" s="17" customFormat="1" x14ac:dyDescent="0.2"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</row>
    <row r="950" spans="5:16" s="17" customFormat="1" x14ac:dyDescent="0.2"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</row>
    <row r="951" spans="5:16" s="17" customFormat="1" x14ac:dyDescent="0.2"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</row>
    <row r="952" spans="5:16" s="17" customFormat="1" x14ac:dyDescent="0.2"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</row>
    <row r="953" spans="5:16" s="17" customFormat="1" x14ac:dyDescent="0.2"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</row>
    <row r="954" spans="5:16" s="17" customFormat="1" x14ac:dyDescent="0.2"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</row>
    <row r="955" spans="5:16" s="17" customFormat="1" x14ac:dyDescent="0.2"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</row>
    <row r="956" spans="5:16" s="17" customFormat="1" x14ac:dyDescent="0.2"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</row>
    <row r="957" spans="5:16" s="17" customFormat="1" x14ac:dyDescent="0.2"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</row>
    <row r="958" spans="5:16" s="17" customFormat="1" x14ac:dyDescent="0.2"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</row>
    <row r="959" spans="5:16" s="17" customFormat="1" x14ac:dyDescent="0.2"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</row>
    <row r="960" spans="5:16" s="17" customFormat="1" x14ac:dyDescent="0.2"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</row>
    <row r="961" spans="5:16" s="17" customFormat="1" x14ac:dyDescent="0.2"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</row>
    <row r="962" spans="5:16" s="17" customFormat="1" x14ac:dyDescent="0.2"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</row>
    <row r="963" spans="5:16" s="17" customFormat="1" x14ac:dyDescent="0.2"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</row>
    <row r="964" spans="5:16" s="17" customFormat="1" x14ac:dyDescent="0.2"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</row>
    <row r="965" spans="5:16" s="17" customFormat="1" x14ac:dyDescent="0.2"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</row>
    <row r="966" spans="5:16" s="17" customFormat="1" x14ac:dyDescent="0.2"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</row>
    <row r="967" spans="5:16" s="17" customFormat="1" x14ac:dyDescent="0.2"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</row>
    <row r="968" spans="5:16" s="17" customFormat="1" x14ac:dyDescent="0.2"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</row>
    <row r="969" spans="5:16" s="17" customFormat="1" x14ac:dyDescent="0.2"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</row>
    <row r="970" spans="5:16" s="17" customFormat="1" x14ac:dyDescent="0.2"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</row>
    <row r="971" spans="5:16" s="17" customFormat="1" x14ac:dyDescent="0.2"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</row>
    <row r="972" spans="5:16" s="17" customFormat="1" x14ac:dyDescent="0.2"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</row>
    <row r="973" spans="5:16" s="17" customFormat="1" x14ac:dyDescent="0.2"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</row>
    <row r="974" spans="5:16" s="17" customFormat="1" x14ac:dyDescent="0.2"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</row>
    <row r="975" spans="5:16" s="17" customFormat="1" x14ac:dyDescent="0.2"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</row>
    <row r="976" spans="5:16" s="17" customFormat="1" x14ac:dyDescent="0.2"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</row>
    <row r="977" spans="5:16" s="17" customFormat="1" x14ac:dyDescent="0.2"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</row>
    <row r="978" spans="5:16" s="17" customFormat="1" x14ac:dyDescent="0.2"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</row>
    <row r="979" spans="5:16" s="17" customFormat="1" x14ac:dyDescent="0.2"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</row>
    <row r="980" spans="5:16" s="17" customFormat="1" x14ac:dyDescent="0.2"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</row>
    <row r="981" spans="5:16" s="17" customFormat="1" x14ac:dyDescent="0.2"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</row>
    <row r="982" spans="5:16" s="17" customFormat="1" x14ac:dyDescent="0.2"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</row>
    <row r="983" spans="5:16" s="17" customFormat="1" x14ac:dyDescent="0.2"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</row>
    <row r="984" spans="5:16" s="17" customFormat="1" x14ac:dyDescent="0.2"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</row>
    <row r="985" spans="5:16" s="17" customFormat="1" x14ac:dyDescent="0.2"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</row>
    <row r="986" spans="5:16" s="17" customFormat="1" x14ac:dyDescent="0.2"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</row>
    <row r="987" spans="5:16" s="17" customFormat="1" x14ac:dyDescent="0.2"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</row>
    <row r="988" spans="5:16" s="17" customFormat="1" x14ac:dyDescent="0.2"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</row>
    <row r="989" spans="5:16" s="17" customFormat="1" x14ac:dyDescent="0.2"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</row>
    <row r="990" spans="5:16" s="17" customFormat="1" x14ac:dyDescent="0.2"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</row>
    <row r="991" spans="5:16" s="17" customFormat="1" x14ac:dyDescent="0.2"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</row>
    <row r="992" spans="5:16" s="17" customFormat="1" x14ac:dyDescent="0.2"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</row>
    <row r="993" spans="5:16" s="17" customFormat="1" x14ac:dyDescent="0.2"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</row>
    <row r="994" spans="5:16" s="17" customFormat="1" x14ac:dyDescent="0.2"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</row>
    <row r="995" spans="5:16" s="17" customFormat="1" x14ac:dyDescent="0.2"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</row>
    <row r="996" spans="5:16" s="17" customFormat="1" x14ac:dyDescent="0.2"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</row>
    <row r="997" spans="5:16" s="17" customFormat="1" x14ac:dyDescent="0.2"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</row>
    <row r="998" spans="5:16" s="17" customFormat="1" x14ac:dyDescent="0.2"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</row>
    <row r="999" spans="5:16" s="17" customFormat="1" x14ac:dyDescent="0.2"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</row>
    <row r="1000" spans="5:16" s="17" customFormat="1" x14ac:dyDescent="0.2"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</row>
    <row r="1001" spans="5:16" s="17" customFormat="1" x14ac:dyDescent="0.2">
      <c r="E1001" s="18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</row>
    <row r="1002" spans="5:16" s="17" customFormat="1" x14ac:dyDescent="0.2">
      <c r="E1002" s="18"/>
      <c r="F1002" s="18"/>
      <c r="G1002" s="18"/>
      <c r="H1002" s="18"/>
      <c r="I1002" s="18"/>
      <c r="J1002" s="18"/>
      <c r="K1002" s="18"/>
      <c r="L1002" s="18"/>
      <c r="M1002" s="18"/>
      <c r="N1002" s="18"/>
      <c r="O1002" s="18"/>
      <c r="P1002" s="18"/>
    </row>
    <row r="1003" spans="5:16" s="17" customFormat="1" x14ac:dyDescent="0.2">
      <c r="E1003" s="18"/>
      <c r="F1003" s="18"/>
      <c r="G1003" s="18"/>
      <c r="H1003" s="18"/>
      <c r="I1003" s="18"/>
      <c r="J1003" s="18"/>
      <c r="K1003" s="18"/>
      <c r="L1003" s="18"/>
      <c r="M1003" s="18"/>
      <c r="N1003" s="18"/>
      <c r="O1003" s="18"/>
      <c r="P1003" s="18"/>
    </row>
    <row r="1004" spans="5:16" s="17" customFormat="1" x14ac:dyDescent="0.2">
      <c r="E1004" s="18"/>
      <c r="F1004" s="18"/>
      <c r="G1004" s="18"/>
      <c r="H1004" s="18"/>
      <c r="I1004" s="18"/>
      <c r="J1004" s="18"/>
      <c r="K1004" s="18"/>
      <c r="L1004" s="18"/>
      <c r="M1004" s="18"/>
      <c r="N1004" s="18"/>
      <c r="O1004" s="18"/>
      <c r="P1004" s="18"/>
    </row>
    <row r="1005" spans="5:16" s="17" customFormat="1" x14ac:dyDescent="0.2">
      <c r="E1005" s="18"/>
      <c r="F1005" s="18"/>
      <c r="G1005" s="18"/>
      <c r="H1005" s="18"/>
      <c r="I1005" s="18"/>
      <c r="J1005" s="18"/>
      <c r="K1005" s="18"/>
      <c r="L1005" s="18"/>
      <c r="M1005" s="18"/>
      <c r="N1005" s="18"/>
      <c r="O1005" s="18"/>
      <c r="P1005" s="18"/>
    </row>
    <row r="1006" spans="5:16" s="17" customFormat="1" x14ac:dyDescent="0.2">
      <c r="E1006" s="18"/>
      <c r="F1006" s="18"/>
      <c r="G1006" s="18"/>
      <c r="H1006" s="18"/>
      <c r="I1006" s="18"/>
      <c r="J1006" s="18"/>
      <c r="K1006" s="18"/>
      <c r="L1006" s="18"/>
      <c r="M1006" s="18"/>
      <c r="N1006" s="18"/>
      <c r="O1006" s="18"/>
      <c r="P1006" s="18"/>
    </row>
    <row r="1007" spans="5:16" s="17" customFormat="1" x14ac:dyDescent="0.2">
      <c r="E1007" s="18"/>
      <c r="F1007" s="18"/>
      <c r="G1007" s="18"/>
      <c r="H1007" s="18"/>
      <c r="I1007" s="18"/>
      <c r="J1007" s="18"/>
      <c r="K1007" s="18"/>
      <c r="L1007" s="18"/>
      <c r="M1007" s="18"/>
      <c r="N1007" s="18"/>
      <c r="O1007" s="18"/>
      <c r="P1007" s="18"/>
    </row>
    <row r="1008" spans="5:16" s="17" customFormat="1" x14ac:dyDescent="0.2">
      <c r="E1008" s="18"/>
      <c r="F1008" s="18"/>
      <c r="G1008" s="18"/>
      <c r="H1008" s="18"/>
      <c r="I1008" s="18"/>
      <c r="J1008" s="18"/>
      <c r="K1008" s="18"/>
      <c r="L1008" s="18"/>
      <c r="M1008" s="18"/>
      <c r="N1008" s="18"/>
      <c r="O1008" s="18"/>
      <c r="P1008" s="18"/>
    </row>
    <row r="1009" spans="5:16" s="17" customFormat="1" x14ac:dyDescent="0.2">
      <c r="E1009" s="18"/>
      <c r="F1009" s="18"/>
      <c r="G1009" s="18"/>
      <c r="H1009" s="18"/>
      <c r="I1009" s="18"/>
      <c r="J1009" s="18"/>
      <c r="K1009" s="18"/>
      <c r="L1009" s="18"/>
      <c r="M1009" s="18"/>
      <c r="N1009" s="18"/>
      <c r="O1009" s="18"/>
      <c r="P1009" s="18"/>
    </row>
    <row r="1010" spans="5:16" s="17" customFormat="1" x14ac:dyDescent="0.2">
      <c r="E1010" s="18"/>
      <c r="F1010" s="18"/>
      <c r="G1010" s="18"/>
      <c r="H1010" s="18"/>
      <c r="I1010" s="18"/>
      <c r="J1010" s="18"/>
      <c r="K1010" s="18"/>
      <c r="L1010" s="18"/>
      <c r="M1010" s="18"/>
      <c r="N1010" s="18"/>
      <c r="O1010" s="18"/>
      <c r="P1010" s="18"/>
    </row>
    <row r="1011" spans="5:16" s="17" customFormat="1" x14ac:dyDescent="0.2">
      <c r="E1011" s="18"/>
      <c r="F1011" s="18"/>
      <c r="G1011" s="18"/>
      <c r="H1011" s="18"/>
      <c r="I1011" s="18"/>
      <c r="J1011" s="18"/>
      <c r="K1011" s="18"/>
      <c r="L1011" s="18"/>
      <c r="M1011" s="18"/>
      <c r="N1011" s="18"/>
      <c r="O1011" s="18"/>
      <c r="P1011" s="18"/>
    </row>
    <row r="1012" spans="5:16" s="17" customFormat="1" x14ac:dyDescent="0.2">
      <c r="E1012" s="18"/>
      <c r="F1012" s="18"/>
      <c r="G1012" s="18"/>
      <c r="H1012" s="18"/>
      <c r="I1012" s="18"/>
      <c r="J1012" s="18"/>
      <c r="K1012" s="18"/>
      <c r="L1012" s="18"/>
      <c r="M1012" s="18"/>
      <c r="N1012" s="18"/>
      <c r="O1012" s="18"/>
      <c r="P1012" s="18"/>
    </row>
    <row r="1013" spans="5:16" s="17" customFormat="1" x14ac:dyDescent="0.2">
      <c r="E1013" s="18"/>
      <c r="F1013" s="18"/>
      <c r="G1013" s="18"/>
      <c r="H1013" s="18"/>
      <c r="I1013" s="18"/>
      <c r="J1013" s="18"/>
      <c r="K1013" s="18"/>
      <c r="L1013" s="18"/>
      <c r="M1013" s="18"/>
      <c r="N1013" s="18"/>
      <c r="O1013" s="18"/>
      <c r="P1013" s="18"/>
    </row>
    <row r="1014" spans="5:16" s="17" customFormat="1" x14ac:dyDescent="0.2">
      <c r="E1014" s="18"/>
      <c r="F1014" s="18"/>
      <c r="G1014" s="18"/>
      <c r="H1014" s="18"/>
      <c r="I1014" s="18"/>
      <c r="J1014" s="18"/>
      <c r="K1014" s="18"/>
      <c r="L1014" s="18"/>
      <c r="M1014" s="18"/>
      <c r="N1014" s="18"/>
      <c r="O1014" s="18"/>
      <c r="P1014" s="18"/>
    </row>
    <row r="1015" spans="5:16" s="17" customFormat="1" x14ac:dyDescent="0.2">
      <c r="E1015" s="18"/>
      <c r="F1015" s="18"/>
      <c r="G1015" s="18"/>
      <c r="H1015" s="18"/>
      <c r="I1015" s="18"/>
      <c r="J1015" s="18"/>
      <c r="K1015" s="18"/>
      <c r="L1015" s="18"/>
      <c r="M1015" s="18"/>
      <c r="N1015" s="18"/>
      <c r="O1015" s="18"/>
      <c r="P1015" s="18"/>
    </row>
    <row r="1016" spans="5:16" s="17" customFormat="1" x14ac:dyDescent="0.2">
      <c r="E1016" s="18"/>
      <c r="F1016" s="18"/>
      <c r="G1016" s="18"/>
      <c r="H1016" s="18"/>
      <c r="I1016" s="18"/>
      <c r="J1016" s="18"/>
      <c r="K1016" s="18"/>
      <c r="L1016" s="18"/>
      <c r="M1016" s="18"/>
      <c r="N1016" s="18"/>
      <c r="O1016" s="18"/>
      <c r="P1016" s="18"/>
    </row>
    <row r="1017" spans="5:16" s="17" customFormat="1" x14ac:dyDescent="0.2">
      <c r="E1017" s="18"/>
      <c r="F1017" s="18"/>
      <c r="G1017" s="18"/>
      <c r="H1017" s="18"/>
      <c r="I1017" s="18"/>
      <c r="J1017" s="18"/>
      <c r="K1017" s="18"/>
      <c r="L1017" s="18"/>
      <c r="M1017" s="18"/>
      <c r="N1017" s="18"/>
      <c r="O1017" s="18"/>
      <c r="P1017" s="18"/>
    </row>
    <row r="1018" spans="5:16" s="17" customFormat="1" x14ac:dyDescent="0.2">
      <c r="E1018" s="18"/>
      <c r="F1018" s="18"/>
      <c r="G1018" s="18"/>
      <c r="H1018" s="18"/>
      <c r="I1018" s="18"/>
      <c r="J1018" s="18"/>
      <c r="K1018" s="18"/>
      <c r="L1018" s="18"/>
      <c r="M1018" s="18"/>
      <c r="N1018" s="18"/>
      <c r="O1018" s="18"/>
      <c r="P1018" s="18"/>
    </row>
    <row r="1019" spans="5:16" s="17" customFormat="1" x14ac:dyDescent="0.2">
      <c r="E1019" s="18"/>
      <c r="F1019" s="18"/>
      <c r="G1019" s="18"/>
      <c r="H1019" s="18"/>
      <c r="I1019" s="18"/>
      <c r="J1019" s="18"/>
      <c r="K1019" s="18"/>
      <c r="L1019" s="18"/>
      <c r="M1019" s="18"/>
      <c r="N1019" s="18"/>
      <c r="O1019" s="18"/>
      <c r="P1019" s="18"/>
    </row>
    <row r="1020" spans="5:16" s="17" customFormat="1" x14ac:dyDescent="0.2">
      <c r="E1020" s="18"/>
      <c r="F1020" s="18"/>
      <c r="G1020" s="18"/>
      <c r="H1020" s="18"/>
      <c r="I1020" s="18"/>
      <c r="J1020" s="18"/>
      <c r="K1020" s="18"/>
      <c r="L1020" s="18"/>
      <c r="M1020" s="18"/>
      <c r="N1020" s="18"/>
      <c r="O1020" s="18"/>
      <c r="P1020" s="18"/>
    </row>
    <row r="1021" spans="5:16" s="17" customFormat="1" x14ac:dyDescent="0.2">
      <c r="E1021" s="18"/>
      <c r="F1021" s="18"/>
      <c r="G1021" s="18"/>
      <c r="H1021" s="18"/>
      <c r="I1021" s="18"/>
      <c r="J1021" s="18"/>
      <c r="K1021" s="18"/>
      <c r="L1021" s="18"/>
      <c r="M1021" s="18"/>
      <c r="N1021" s="18"/>
      <c r="O1021" s="18"/>
      <c r="P1021" s="18"/>
    </row>
    <row r="1022" spans="5:16" s="17" customFormat="1" x14ac:dyDescent="0.2">
      <c r="E1022" s="18"/>
      <c r="F1022" s="18"/>
      <c r="G1022" s="18"/>
      <c r="H1022" s="18"/>
      <c r="I1022" s="18"/>
      <c r="J1022" s="18"/>
      <c r="K1022" s="18"/>
      <c r="L1022" s="18"/>
      <c r="M1022" s="18"/>
      <c r="N1022" s="18"/>
      <c r="O1022" s="18"/>
      <c r="P1022" s="18"/>
    </row>
    <row r="1023" spans="5:16" s="17" customFormat="1" x14ac:dyDescent="0.2">
      <c r="E1023" s="18"/>
      <c r="F1023" s="18"/>
      <c r="G1023" s="18"/>
      <c r="H1023" s="18"/>
      <c r="I1023" s="18"/>
      <c r="J1023" s="18"/>
      <c r="K1023" s="18"/>
      <c r="L1023" s="18"/>
      <c r="M1023" s="18"/>
      <c r="N1023" s="18"/>
      <c r="O1023" s="18"/>
      <c r="P1023" s="18"/>
    </row>
    <row r="1024" spans="5:16" s="17" customFormat="1" x14ac:dyDescent="0.2">
      <c r="E1024" s="18"/>
      <c r="F1024" s="18"/>
      <c r="G1024" s="18"/>
      <c r="H1024" s="18"/>
      <c r="I1024" s="18"/>
      <c r="J1024" s="18"/>
      <c r="K1024" s="18"/>
      <c r="L1024" s="18"/>
      <c r="M1024" s="18"/>
      <c r="N1024" s="18"/>
      <c r="O1024" s="18"/>
      <c r="P1024" s="18"/>
    </row>
    <row r="1025" spans="5:16" s="17" customFormat="1" x14ac:dyDescent="0.2">
      <c r="E1025" s="18"/>
      <c r="F1025" s="18"/>
      <c r="G1025" s="18"/>
      <c r="H1025" s="18"/>
      <c r="I1025" s="18"/>
      <c r="J1025" s="18"/>
      <c r="K1025" s="18"/>
      <c r="L1025" s="18"/>
      <c r="M1025" s="18"/>
      <c r="N1025" s="18"/>
      <c r="O1025" s="18"/>
      <c r="P1025" s="18"/>
    </row>
    <row r="1026" spans="5:16" s="17" customFormat="1" x14ac:dyDescent="0.2">
      <c r="E1026" s="18"/>
      <c r="F1026" s="18"/>
      <c r="G1026" s="18"/>
      <c r="H1026" s="18"/>
      <c r="I1026" s="18"/>
      <c r="J1026" s="18"/>
      <c r="K1026" s="18"/>
      <c r="L1026" s="18"/>
      <c r="M1026" s="18"/>
      <c r="N1026" s="18"/>
      <c r="O1026" s="18"/>
      <c r="P1026" s="18"/>
    </row>
    <row r="1027" spans="5:16" s="17" customFormat="1" x14ac:dyDescent="0.2">
      <c r="E1027" s="18"/>
      <c r="F1027" s="18"/>
      <c r="G1027" s="18"/>
      <c r="H1027" s="18"/>
      <c r="I1027" s="18"/>
      <c r="J1027" s="18"/>
      <c r="K1027" s="18"/>
      <c r="L1027" s="18"/>
      <c r="M1027" s="18"/>
      <c r="N1027" s="18"/>
      <c r="O1027" s="18"/>
      <c r="P1027" s="18"/>
    </row>
    <row r="1028" spans="5:16" s="17" customFormat="1" x14ac:dyDescent="0.2">
      <c r="E1028" s="18"/>
      <c r="F1028" s="18"/>
      <c r="G1028" s="18"/>
      <c r="H1028" s="18"/>
      <c r="I1028" s="18"/>
      <c r="J1028" s="18"/>
      <c r="K1028" s="18"/>
      <c r="L1028" s="18"/>
      <c r="M1028" s="18"/>
      <c r="N1028" s="18"/>
      <c r="O1028" s="18"/>
      <c r="P1028" s="18"/>
    </row>
    <row r="1029" spans="5:16" s="17" customFormat="1" x14ac:dyDescent="0.2">
      <c r="E1029" s="18"/>
      <c r="F1029" s="18"/>
      <c r="G1029" s="18"/>
      <c r="H1029" s="18"/>
      <c r="I1029" s="18"/>
      <c r="J1029" s="18"/>
      <c r="K1029" s="18"/>
      <c r="L1029" s="18"/>
      <c r="M1029" s="18"/>
      <c r="N1029" s="18"/>
      <c r="O1029" s="18"/>
      <c r="P1029" s="18"/>
    </row>
    <row r="1030" spans="5:16" s="17" customFormat="1" x14ac:dyDescent="0.2">
      <c r="E1030" s="18"/>
      <c r="F1030" s="18"/>
      <c r="G1030" s="18"/>
      <c r="H1030" s="18"/>
      <c r="I1030" s="18"/>
      <c r="J1030" s="18"/>
      <c r="K1030" s="18"/>
      <c r="L1030" s="18"/>
      <c r="M1030" s="18"/>
      <c r="N1030" s="18"/>
      <c r="O1030" s="18"/>
      <c r="P1030" s="18"/>
    </row>
    <row r="1031" spans="5:16" s="17" customFormat="1" x14ac:dyDescent="0.2">
      <c r="E1031" s="18"/>
      <c r="F1031" s="18"/>
      <c r="G1031" s="18"/>
      <c r="H1031" s="18"/>
      <c r="I1031" s="18"/>
      <c r="J1031" s="18"/>
      <c r="K1031" s="18"/>
      <c r="L1031" s="18"/>
      <c r="M1031" s="18"/>
      <c r="N1031" s="18"/>
      <c r="O1031" s="18"/>
      <c r="P1031" s="18"/>
    </row>
    <row r="1032" spans="5:16" s="17" customFormat="1" x14ac:dyDescent="0.2">
      <c r="E1032" s="18"/>
      <c r="F1032" s="18"/>
      <c r="G1032" s="18"/>
      <c r="H1032" s="18"/>
      <c r="I1032" s="18"/>
      <c r="J1032" s="18"/>
      <c r="K1032" s="18"/>
      <c r="L1032" s="18"/>
      <c r="M1032" s="18"/>
      <c r="N1032" s="18"/>
      <c r="O1032" s="18"/>
      <c r="P1032" s="18"/>
    </row>
    <row r="1033" spans="5:16" s="17" customFormat="1" x14ac:dyDescent="0.2">
      <c r="E1033" s="18"/>
      <c r="F1033" s="18"/>
      <c r="G1033" s="18"/>
      <c r="H1033" s="18"/>
      <c r="I1033" s="18"/>
      <c r="J1033" s="18"/>
      <c r="K1033" s="18"/>
      <c r="L1033" s="18"/>
      <c r="M1033" s="18"/>
      <c r="N1033" s="18"/>
      <c r="O1033" s="18"/>
      <c r="P1033" s="18"/>
    </row>
    <row r="1034" spans="5:16" s="17" customFormat="1" x14ac:dyDescent="0.2">
      <c r="E1034" s="18"/>
      <c r="F1034" s="18"/>
      <c r="G1034" s="18"/>
      <c r="H1034" s="18"/>
      <c r="I1034" s="18"/>
      <c r="J1034" s="18"/>
      <c r="K1034" s="18"/>
      <c r="L1034" s="18"/>
      <c r="M1034" s="18"/>
      <c r="N1034" s="18"/>
      <c r="O1034" s="18"/>
      <c r="P1034" s="18"/>
    </row>
    <row r="1035" spans="5:16" s="17" customFormat="1" x14ac:dyDescent="0.2">
      <c r="E1035" s="18"/>
      <c r="F1035" s="18"/>
      <c r="G1035" s="18"/>
      <c r="H1035" s="18"/>
      <c r="I1035" s="18"/>
      <c r="J1035" s="18"/>
      <c r="K1035" s="18"/>
      <c r="L1035" s="18"/>
      <c r="M1035" s="18"/>
      <c r="N1035" s="18"/>
      <c r="O1035" s="18"/>
      <c r="P1035" s="18"/>
    </row>
    <row r="1036" spans="5:16" s="17" customFormat="1" x14ac:dyDescent="0.2">
      <c r="E1036" s="18"/>
      <c r="F1036" s="18"/>
      <c r="G1036" s="18"/>
      <c r="H1036" s="18"/>
      <c r="I1036" s="18"/>
      <c r="J1036" s="18"/>
      <c r="K1036" s="18"/>
      <c r="L1036" s="18"/>
      <c r="M1036" s="18"/>
      <c r="N1036" s="18"/>
      <c r="O1036" s="18"/>
      <c r="P1036" s="18"/>
    </row>
    <row r="1037" spans="5:16" s="17" customFormat="1" x14ac:dyDescent="0.2">
      <c r="E1037" s="18"/>
      <c r="F1037" s="18"/>
      <c r="G1037" s="18"/>
      <c r="H1037" s="18"/>
      <c r="I1037" s="18"/>
      <c r="J1037" s="18"/>
      <c r="K1037" s="18"/>
      <c r="L1037" s="18"/>
      <c r="M1037" s="18"/>
      <c r="N1037" s="18"/>
      <c r="O1037" s="18"/>
      <c r="P1037" s="18"/>
    </row>
    <row r="1038" spans="5:16" s="17" customFormat="1" x14ac:dyDescent="0.2">
      <c r="E1038" s="18"/>
      <c r="F1038" s="18"/>
      <c r="G1038" s="18"/>
      <c r="H1038" s="18"/>
      <c r="I1038" s="18"/>
      <c r="J1038" s="18"/>
      <c r="K1038" s="18"/>
      <c r="L1038" s="18"/>
      <c r="M1038" s="18"/>
      <c r="N1038" s="18"/>
      <c r="O1038" s="18"/>
      <c r="P1038" s="18"/>
    </row>
    <row r="1039" spans="5:16" s="17" customFormat="1" x14ac:dyDescent="0.2">
      <c r="E1039" s="18"/>
      <c r="F1039" s="18"/>
      <c r="G1039" s="18"/>
      <c r="H1039" s="18"/>
      <c r="I1039" s="18"/>
      <c r="J1039" s="18"/>
      <c r="K1039" s="18"/>
      <c r="L1039" s="18"/>
      <c r="M1039" s="18"/>
      <c r="N1039" s="18"/>
      <c r="O1039" s="18"/>
      <c r="P1039" s="18"/>
    </row>
    <row r="1040" spans="5:16" s="17" customFormat="1" x14ac:dyDescent="0.2">
      <c r="E1040" s="18"/>
      <c r="F1040" s="18"/>
      <c r="G1040" s="18"/>
      <c r="H1040" s="18"/>
      <c r="I1040" s="18"/>
      <c r="J1040" s="18"/>
      <c r="K1040" s="18"/>
      <c r="L1040" s="18"/>
      <c r="M1040" s="18"/>
      <c r="N1040" s="18"/>
      <c r="O1040" s="18"/>
      <c r="P1040" s="18"/>
    </row>
    <row r="1041" spans="5:16" s="17" customFormat="1" x14ac:dyDescent="0.2">
      <c r="E1041" s="18"/>
      <c r="F1041" s="18"/>
      <c r="G1041" s="18"/>
      <c r="H1041" s="18"/>
      <c r="I1041" s="18"/>
      <c r="J1041" s="18"/>
      <c r="K1041" s="18"/>
      <c r="L1041" s="18"/>
      <c r="M1041" s="18"/>
      <c r="N1041" s="18"/>
      <c r="O1041" s="18"/>
      <c r="P1041" s="18"/>
    </row>
    <row r="1042" spans="5:16" s="17" customFormat="1" x14ac:dyDescent="0.2">
      <c r="E1042" s="18"/>
      <c r="F1042" s="18"/>
      <c r="G1042" s="18"/>
      <c r="H1042" s="18"/>
      <c r="I1042" s="18"/>
      <c r="J1042" s="18"/>
      <c r="K1042" s="18"/>
      <c r="L1042" s="18"/>
      <c r="M1042" s="18"/>
      <c r="N1042" s="18"/>
      <c r="O1042" s="18"/>
      <c r="P1042" s="18"/>
    </row>
    <row r="1043" spans="5:16" s="17" customFormat="1" x14ac:dyDescent="0.2">
      <c r="E1043" s="18"/>
      <c r="F1043" s="18"/>
      <c r="G1043" s="18"/>
      <c r="H1043" s="18"/>
      <c r="I1043" s="18"/>
      <c r="J1043" s="18"/>
      <c r="K1043" s="18"/>
      <c r="L1043" s="18"/>
      <c r="M1043" s="18"/>
      <c r="N1043" s="18"/>
      <c r="O1043" s="18"/>
      <c r="P1043" s="18"/>
    </row>
    <row r="1044" spans="5:16" s="17" customFormat="1" x14ac:dyDescent="0.2">
      <c r="E1044" s="18"/>
      <c r="F1044" s="18"/>
      <c r="G1044" s="18"/>
      <c r="H1044" s="18"/>
      <c r="I1044" s="18"/>
      <c r="J1044" s="18"/>
      <c r="K1044" s="18"/>
      <c r="L1044" s="18"/>
      <c r="M1044" s="18"/>
      <c r="N1044" s="18"/>
      <c r="O1044" s="18"/>
      <c r="P1044" s="18"/>
    </row>
    <row r="1045" spans="5:16" s="17" customFormat="1" x14ac:dyDescent="0.2">
      <c r="E1045" s="18"/>
      <c r="F1045" s="18"/>
      <c r="G1045" s="18"/>
      <c r="H1045" s="18"/>
      <c r="I1045" s="18"/>
      <c r="J1045" s="18"/>
      <c r="K1045" s="18"/>
      <c r="L1045" s="18"/>
      <c r="M1045" s="18"/>
      <c r="N1045" s="18"/>
      <c r="O1045" s="18"/>
      <c r="P1045" s="18"/>
    </row>
    <row r="1046" spans="5:16" s="17" customFormat="1" x14ac:dyDescent="0.2">
      <c r="E1046" s="18"/>
      <c r="F1046" s="18"/>
      <c r="G1046" s="18"/>
      <c r="H1046" s="18"/>
      <c r="I1046" s="18"/>
      <c r="J1046" s="18"/>
      <c r="K1046" s="18"/>
      <c r="L1046" s="18"/>
      <c r="M1046" s="18"/>
      <c r="N1046" s="18"/>
      <c r="O1046" s="18"/>
      <c r="P1046" s="18"/>
    </row>
    <row r="1047" spans="5:16" s="17" customFormat="1" x14ac:dyDescent="0.2">
      <c r="E1047" s="18"/>
      <c r="F1047" s="18"/>
      <c r="G1047" s="18"/>
      <c r="H1047" s="18"/>
      <c r="I1047" s="18"/>
      <c r="J1047" s="18"/>
      <c r="K1047" s="18"/>
      <c r="L1047" s="18"/>
      <c r="M1047" s="18"/>
      <c r="N1047" s="18"/>
      <c r="O1047" s="18"/>
      <c r="P1047" s="18"/>
    </row>
    <row r="1048" spans="5:16" s="17" customFormat="1" x14ac:dyDescent="0.2">
      <c r="E1048" s="18"/>
      <c r="F1048" s="18"/>
      <c r="G1048" s="18"/>
      <c r="H1048" s="18"/>
      <c r="I1048" s="18"/>
      <c r="J1048" s="18"/>
      <c r="K1048" s="18"/>
      <c r="L1048" s="18"/>
      <c r="M1048" s="18"/>
      <c r="N1048" s="18"/>
      <c r="O1048" s="18"/>
      <c r="P1048" s="18"/>
    </row>
    <row r="1049" spans="5:16" s="17" customFormat="1" x14ac:dyDescent="0.2">
      <c r="E1049" s="18"/>
      <c r="F1049" s="18"/>
      <c r="G1049" s="18"/>
      <c r="H1049" s="18"/>
      <c r="I1049" s="18"/>
      <c r="J1049" s="18"/>
      <c r="K1049" s="18"/>
      <c r="L1049" s="18"/>
      <c r="M1049" s="18"/>
      <c r="N1049" s="18"/>
      <c r="O1049" s="18"/>
      <c r="P1049" s="18"/>
    </row>
    <row r="1050" spans="5:16" s="17" customFormat="1" x14ac:dyDescent="0.2">
      <c r="E1050" s="18"/>
      <c r="F1050" s="18"/>
      <c r="G1050" s="18"/>
      <c r="H1050" s="18"/>
      <c r="I1050" s="18"/>
      <c r="J1050" s="18"/>
      <c r="K1050" s="18"/>
      <c r="L1050" s="18"/>
      <c r="M1050" s="18"/>
      <c r="N1050" s="18"/>
      <c r="O1050" s="18"/>
      <c r="P1050" s="18"/>
    </row>
    <row r="1051" spans="5:16" s="17" customFormat="1" x14ac:dyDescent="0.2">
      <c r="E1051" s="18"/>
      <c r="F1051" s="18"/>
      <c r="G1051" s="18"/>
      <c r="H1051" s="18"/>
      <c r="I1051" s="18"/>
      <c r="J1051" s="18"/>
      <c r="K1051" s="18"/>
      <c r="L1051" s="18"/>
      <c r="M1051" s="18"/>
      <c r="N1051" s="18"/>
      <c r="O1051" s="18"/>
      <c r="P1051" s="18"/>
    </row>
    <row r="1052" spans="5:16" s="17" customFormat="1" x14ac:dyDescent="0.2">
      <c r="E1052" s="18"/>
      <c r="F1052" s="18"/>
      <c r="G1052" s="18"/>
      <c r="H1052" s="18"/>
      <c r="I1052" s="18"/>
      <c r="J1052" s="18"/>
      <c r="K1052" s="18"/>
      <c r="L1052" s="18"/>
      <c r="M1052" s="18"/>
      <c r="N1052" s="18"/>
      <c r="O1052" s="18"/>
      <c r="P1052" s="18"/>
    </row>
    <row r="1053" spans="5:16" s="17" customFormat="1" x14ac:dyDescent="0.2">
      <c r="E1053" s="18"/>
      <c r="F1053" s="18"/>
      <c r="G1053" s="18"/>
      <c r="H1053" s="18"/>
      <c r="I1053" s="18"/>
      <c r="J1053" s="18"/>
      <c r="K1053" s="18"/>
      <c r="L1053" s="18"/>
      <c r="M1053" s="18"/>
      <c r="N1053" s="18"/>
      <c r="O1053" s="18"/>
      <c r="P1053" s="18"/>
    </row>
    <row r="1054" spans="5:16" s="17" customFormat="1" x14ac:dyDescent="0.2">
      <c r="E1054" s="18"/>
      <c r="F1054" s="18"/>
      <c r="G1054" s="18"/>
      <c r="H1054" s="18"/>
      <c r="I1054" s="18"/>
      <c r="J1054" s="18"/>
      <c r="K1054" s="18"/>
      <c r="L1054" s="18"/>
      <c r="M1054" s="18"/>
      <c r="N1054" s="18"/>
      <c r="O1054" s="18"/>
      <c r="P1054" s="18"/>
    </row>
    <row r="1055" spans="5:16" s="17" customFormat="1" x14ac:dyDescent="0.2">
      <c r="E1055" s="18"/>
      <c r="F1055" s="18"/>
      <c r="G1055" s="18"/>
      <c r="H1055" s="18"/>
      <c r="I1055" s="18"/>
      <c r="J1055" s="18"/>
      <c r="K1055" s="18"/>
      <c r="L1055" s="18"/>
      <c r="M1055" s="18"/>
      <c r="N1055" s="18"/>
      <c r="O1055" s="18"/>
      <c r="P1055" s="18"/>
    </row>
    <row r="1056" spans="5:16" s="17" customFormat="1" x14ac:dyDescent="0.2">
      <c r="E1056" s="18"/>
      <c r="F1056" s="18"/>
      <c r="G1056" s="18"/>
      <c r="H1056" s="18"/>
      <c r="I1056" s="18"/>
      <c r="J1056" s="18"/>
      <c r="K1056" s="18"/>
      <c r="L1056" s="18"/>
      <c r="M1056" s="18"/>
      <c r="N1056" s="18"/>
      <c r="O1056" s="18"/>
      <c r="P1056" s="18"/>
    </row>
    <row r="1057" spans="5:16" s="17" customFormat="1" x14ac:dyDescent="0.2">
      <c r="E1057" s="18"/>
      <c r="F1057" s="18"/>
      <c r="G1057" s="18"/>
      <c r="H1057" s="18"/>
      <c r="I1057" s="18"/>
      <c r="J1057" s="18"/>
      <c r="K1057" s="18"/>
      <c r="L1057" s="18"/>
      <c r="M1057" s="18"/>
      <c r="N1057" s="18"/>
      <c r="O1057" s="18"/>
      <c r="P1057" s="18"/>
    </row>
    <row r="1058" spans="5:16" s="17" customFormat="1" x14ac:dyDescent="0.2">
      <c r="E1058" s="18"/>
      <c r="F1058" s="18"/>
      <c r="G1058" s="18"/>
      <c r="H1058" s="18"/>
      <c r="I1058" s="18"/>
      <c r="J1058" s="18"/>
      <c r="K1058" s="18"/>
      <c r="L1058" s="18"/>
      <c r="M1058" s="18"/>
      <c r="N1058" s="18"/>
      <c r="O1058" s="18"/>
      <c r="P1058" s="18"/>
    </row>
    <row r="1059" spans="5:16" s="17" customFormat="1" x14ac:dyDescent="0.2">
      <c r="E1059" s="18"/>
      <c r="F1059" s="18"/>
      <c r="G1059" s="18"/>
      <c r="H1059" s="18"/>
      <c r="I1059" s="18"/>
      <c r="J1059" s="18"/>
      <c r="K1059" s="18"/>
      <c r="L1059" s="18"/>
      <c r="M1059" s="18"/>
      <c r="N1059" s="18"/>
      <c r="O1059" s="18"/>
      <c r="P1059" s="18"/>
    </row>
    <row r="1060" spans="5:16" s="17" customFormat="1" x14ac:dyDescent="0.2">
      <c r="E1060" s="18"/>
      <c r="F1060" s="18"/>
      <c r="G1060" s="18"/>
      <c r="H1060" s="18"/>
      <c r="I1060" s="18"/>
      <c r="J1060" s="18"/>
      <c r="K1060" s="18"/>
      <c r="L1060" s="18"/>
      <c r="M1060" s="18"/>
      <c r="N1060" s="18"/>
      <c r="O1060" s="18"/>
      <c r="P1060" s="18"/>
    </row>
    <row r="1061" spans="5:16" s="17" customFormat="1" x14ac:dyDescent="0.2">
      <c r="E1061" s="18"/>
      <c r="F1061" s="18"/>
      <c r="G1061" s="18"/>
      <c r="H1061" s="18"/>
      <c r="I1061" s="18"/>
      <c r="J1061" s="18"/>
      <c r="K1061" s="18"/>
      <c r="L1061" s="18"/>
      <c r="M1061" s="18"/>
      <c r="N1061" s="18"/>
      <c r="O1061" s="18"/>
      <c r="P1061" s="18"/>
    </row>
    <row r="1062" spans="5:16" s="17" customFormat="1" x14ac:dyDescent="0.2">
      <c r="E1062" s="18"/>
      <c r="F1062" s="18"/>
      <c r="G1062" s="18"/>
      <c r="H1062" s="18"/>
      <c r="I1062" s="18"/>
      <c r="J1062" s="18"/>
      <c r="K1062" s="18"/>
      <c r="L1062" s="18"/>
      <c r="M1062" s="18"/>
      <c r="N1062" s="18"/>
      <c r="O1062" s="18"/>
      <c r="P1062" s="18"/>
    </row>
    <row r="1063" spans="5:16" s="17" customFormat="1" x14ac:dyDescent="0.2">
      <c r="E1063" s="18"/>
      <c r="F1063" s="18"/>
      <c r="G1063" s="18"/>
      <c r="H1063" s="18"/>
      <c r="I1063" s="18"/>
      <c r="J1063" s="18"/>
      <c r="K1063" s="18"/>
      <c r="L1063" s="18"/>
      <c r="M1063" s="18"/>
      <c r="N1063" s="18"/>
      <c r="O1063" s="18"/>
      <c r="P1063" s="18"/>
    </row>
    <row r="1064" spans="5:16" s="17" customFormat="1" x14ac:dyDescent="0.2">
      <c r="E1064" s="18"/>
      <c r="F1064" s="18"/>
      <c r="G1064" s="18"/>
      <c r="H1064" s="18"/>
      <c r="I1064" s="18"/>
      <c r="J1064" s="18"/>
      <c r="K1064" s="18"/>
      <c r="L1064" s="18"/>
      <c r="M1064" s="18"/>
      <c r="N1064" s="18"/>
      <c r="O1064" s="18"/>
      <c r="P1064" s="18"/>
    </row>
    <row r="1065" spans="5:16" s="17" customFormat="1" x14ac:dyDescent="0.2">
      <c r="E1065" s="18"/>
      <c r="F1065" s="18"/>
      <c r="G1065" s="18"/>
      <c r="H1065" s="18"/>
      <c r="I1065" s="18"/>
      <c r="J1065" s="18"/>
      <c r="K1065" s="18"/>
      <c r="L1065" s="18"/>
      <c r="M1065" s="18"/>
      <c r="N1065" s="18"/>
      <c r="O1065" s="18"/>
      <c r="P1065" s="18"/>
    </row>
    <row r="1066" spans="5:16" s="17" customFormat="1" x14ac:dyDescent="0.2">
      <c r="E1066" s="18"/>
      <c r="F1066" s="18"/>
      <c r="G1066" s="18"/>
      <c r="H1066" s="18"/>
      <c r="I1066" s="18"/>
      <c r="J1066" s="18"/>
      <c r="K1066" s="18"/>
      <c r="L1066" s="18"/>
      <c r="M1066" s="18"/>
      <c r="N1066" s="18"/>
      <c r="O1066" s="18"/>
      <c r="P1066" s="18"/>
    </row>
    <row r="1067" spans="5:16" s="17" customFormat="1" x14ac:dyDescent="0.2">
      <c r="E1067" s="18"/>
      <c r="F1067" s="18"/>
      <c r="G1067" s="18"/>
      <c r="H1067" s="18"/>
      <c r="I1067" s="18"/>
      <c r="J1067" s="18"/>
      <c r="K1067" s="18"/>
      <c r="L1067" s="18"/>
      <c r="M1067" s="18"/>
      <c r="N1067" s="18"/>
      <c r="O1067" s="18"/>
      <c r="P1067" s="18"/>
    </row>
    <row r="1068" spans="5:16" s="17" customFormat="1" x14ac:dyDescent="0.2">
      <c r="E1068" s="18"/>
      <c r="F1068" s="18"/>
      <c r="G1068" s="18"/>
      <c r="H1068" s="18"/>
      <c r="I1068" s="18"/>
      <c r="J1068" s="18"/>
      <c r="K1068" s="18"/>
      <c r="L1068" s="18"/>
      <c r="M1068" s="18"/>
      <c r="N1068" s="18"/>
      <c r="O1068" s="18"/>
      <c r="P1068" s="18"/>
    </row>
    <row r="1069" spans="5:16" s="17" customFormat="1" x14ac:dyDescent="0.2">
      <c r="E1069" s="18"/>
      <c r="F1069" s="18"/>
      <c r="G1069" s="18"/>
      <c r="H1069" s="18"/>
      <c r="I1069" s="18"/>
      <c r="J1069" s="18"/>
      <c r="K1069" s="18"/>
      <c r="L1069" s="18"/>
      <c r="M1069" s="18"/>
      <c r="N1069" s="18"/>
      <c r="O1069" s="18"/>
      <c r="P1069" s="18"/>
    </row>
    <row r="1070" spans="5:16" s="17" customFormat="1" x14ac:dyDescent="0.2">
      <c r="E1070" s="18"/>
      <c r="F1070" s="18"/>
      <c r="G1070" s="18"/>
      <c r="H1070" s="18"/>
      <c r="I1070" s="18"/>
      <c r="J1070" s="18"/>
      <c r="K1070" s="18"/>
      <c r="L1070" s="18"/>
      <c r="M1070" s="18"/>
      <c r="N1070" s="18"/>
      <c r="O1070" s="18"/>
      <c r="P1070" s="18"/>
    </row>
    <row r="1071" spans="5:16" s="17" customFormat="1" x14ac:dyDescent="0.2">
      <c r="E1071" s="18"/>
      <c r="F1071" s="18"/>
      <c r="G1071" s="18"/>
      <c r="H1071" s="18"/>
      <c r="I1071" s="18"/>
      <c r="J1071" s="18"/>
      <c r="K1071" s="18"/>
      <c r="L1071" s="18"/>
      <c r="M1071" s="18"/>
      <c r="N1071" s="18"/>
      <c r="O1071" s="18"/>
      <c r="P1071" s="18"/>
    </row>
    <row r="1072" spans="5:16" s="17" customFormat="1" x14ac:dyDescent="0.2">
      <c r="E1072" s="18"/>
      <c r="F1072" s="18"/>
      <c r="G1072" s="18"/>
      <c r="H1072" s="18"/>
      <c r="I1072" s="18"/>
      <c r="J1072" s="18"/>
      <c r="K1072" s="18"/>
      <c r="L1072" s="18"/>
      <c r="M1072" s="18"/>
      <c r="N1072" s="18"/>
      <c r="O1072" s="18"/>
      <c r="P1072" s="18"/>
    </row>
    <row r="1073" spans="5:16" s="17" customFormat="1" x14ac:dyDescent="0.2">
      <c r="E1073" s="18"/>
      <c r="F1073" s="18"/>
      <c r="G1073" s="18"/>
      <c r="H1073" s="18"/>
      <c r="I1073" s="18"/>
      <c r="J1073" s="18"/>
      <c r="K1073" s="18"/>
      <c r="L1073" s="18"/>
      <c r="M1073" s="18"/>
      <c r="N1073" s="18"/>
      <c r="O1073" s="18"/>
      <c r="P1073" s="18"/>
    </row>
    <row r="1074" spans="5:16" s="17" customFormat="1" x14ac:dyDescent="0.2">
      <c r="E1074" s="18"/>
      <c r="F1074" s="18"/>
      <c r="G1074" s="18"/>
      <c r="H1074" s="18"/>
      <c r="I1074" s="18"/>
      <c r="J1074" s="18"/>
      <c r="K1074" s="18"/>
      <c r="L1074" s="18"/>
      <c r="M1074" s="18"/>
      <c r="N1074" s="18"/>
      <c r="O1074" s="18"/>
      <c r="P1074" s="18"/>
    </row>
    <row r="1075" spans="5:16" s="17" customFormat="1" x14ac:dyDescent="0.2">
      <c r="E1075" s="18"/>
      <c r="F1075" s="18"/>
      <c r="G1075" s="18"/>
      <c r="H1075" s="18"/>
      <c r="I1075" s="18"/>
      <c r="J1075" s="18"/>
      <c r="K1075" s="18"/>
      <c r="L1075" s="18"/>
      <c r="M1075" s="18"/>
      <c r="N1075" s="18"/>
      <c r="O1075" s="18"/>
      <c r="P1075" s="18"/>
    </row>
    <row r="1076" spans="5:16" s="17" customFormat="1" x14ac:dyDescent="0.2">
      <c r="E1076" s="18"/>
      <c r="F1076" s="18"/>
      <c r="G1076" s="18"/>
      <c r="H1076" s="18"/>
      <c r="I1076" s="18"/>
      <c r="J1076" s="18"/>
      <c r="K1076" s="18"/>
      <c r="L1076" s="18"/>
      <c r="M1076" s="18"/>
      <c r="N1076" s="18"/>
      <c r="O1076" s="18"/>
      <c r="P1076" s="18"/>
    </row>
    <row r="1077" spans="5:16" s="17" customFormat="1" x14ac:dyDescent="0.2">
      <c r="E1077" s="18"/>
      <c r="F1077" s="18"/>
      <c r="G1077" s="18"/>
      <c r="H1077" s="18"/>
      <c r="I1077" s="18"/>
      <c r="J1077" s="18"/>
      <c r="K1077" s="18"/>
      <c r="L1077" s="18"/>
      <c r="M1077" s="18"/>
      <c r="N1077" s="18"/>
      <c r="O1077" s="18"/>
      <c r="P1077" s="18"/>
    </row>
    <row r="1078" spans="5:16" s="17" customFormat="1" x14ac:dyDescent="0.2">
      <c r="E1078" s="18"/>
      <c r="F1078" s="18"/>
      <c r="G1078" s="18"/>
      <c r="H1078" s="18"/>
      <c r="I1078" s="18"/>
      <c r="J1078" s="18"/>
      <c r="K1078" s="18"/>
      <c r="L1078" s="18"/>
      <c r="M1078" s="18"/>
      <c r="N1078" s="18"/>
      <c r="O1078" s="18"/>
      <c r="P1078" s="18"/>
    </row>
    <row r="1079" spans="5:16" s="17" customFormat="1" x14ac:dyDescent="0.2">
      <c r="E1079" s="18"/>
      <c r="F1079" s="18"/>
      <c r="G1079" s="18"/>
      <c r="H1079" s="18"/>
      <c r="I1079" s="18"/>
      <c r="J1079" s="18"/>
      <c r="K1079" s="18"/>
      <c r="L1079" s="18"/>
      <c r="M1079" s="18"/>
      <c r="N1079" s="18"/>
      <c r="O1079" s="18"/>
      <c r="P1079" s="18"/>
    </row>
    <row r="1080" spans="5:16" s="17" customFormat="1" x14ac:dyDescent="0.2">
      <c r="E1080" s="18"/>
      <c r="F1080" s="18"/>
      <c r="G1080" s="18"/>
      <c r="H1080" s="18"/>
      <c r="I1080" s="18"/>
      <c r="J1080" s="18"/>
      <c r="K1080" s="18"/>
      <c r="L1080" s="18"/>
      <c r="M1080" s="18"/>
      <c r="N1080" s="18"/>
      <c r="O1080" s="18"/>
      <c r="P1080" s="18"/>
    </row>
    <row r="1081" spans="5:16" s="17" customFormat="1" x14ac:dyDescent="0.2">
      <c r="E1081" s="18"/>
      <c r="F1081" s="18"/>
      <c r="G1081" s="18"/>
      <c r="H1081" s="18"/>
      <c r="I1081" s="18"/>
      <c r="J1081" s="18"/>
      <c r="K1081" s="18"/>
      <c r="L1081" s="18"/>
      <c r="M1081" s="18"/>
      <c r="N1081" s="18"/>
      <c r="O1081" s="18"/>
      <c r="P1081" s="18"/>
    </row>
    <row r="1082" spans="5:16" s="17" customFormat="1" x14ac:dyDescent="0.2">
      <c r="E1082" s="18"/>
      <c r="F1082" s="18"/>
      <c r="G1082" s="18"/>
      <c r="H1082" s="18"/>
      <c r="I1082" s="18"/>
      <c r="J1082" s="18"/>
      <c r="K1082" s="18"/>
      <c r="L1082" s="18"/>
      <c r="M1082" s="18"/>
      <c r="N1082" s="18"/>
      <c r="O1082" s="18"/>
      <c r="P1082" s="18"/>
    </row>
    <row r="1083" spans="5:16" s="17" customFormat="1" x14ac:dyDescent="0.2">
      <c r="E1083" s="18"/>
      <c r="F1083" s="18"/>
      <c r="G1083" s="18"/>
      <c r="H1083" s="18"/>
      <c r="I1083" s="18"/>
      <c r="J1083" s="18"/>
      <c r="K1083" s="18"/>
      <c r="L1083" s="18"/>
      <c r="M1083" s="18"/>
      <c r="N1083" s="18"/>
      <c r="O1083" s="18"/>
      <c r="P1083" s="18"/>
    </row>
    <row r="1084" spans="5:16" s="17" customFormat="1" x14ac:dyDescent="0.2">
      <c r="E1084" s="18"/>
      <c r="F1084" s="18"/>
      <c r="G1084" s="18"/>
      <c r="H1084" s="18"/>
      <c r="I1084" s="18"/>
      <c r="J1084" s="18"/>
      <c r="K1084" s="18"/>
      <c r="L1084" s="18"/>
      <c r="M1084" s="18"/>
      <c r="N1084" s="18"/>
      <c r="O1084" s="18"/>
      <c r="P1084" s="18"/>
    </row>
    <row r="1085" spans="5:16" s="17" customFormat="1" x14ac:dyDescent="0.2">
      <c r="E1085" s="18"/>
      <c r="F1085" s="18"/>
      <c r="G1085" s="18"/>
      <c r="H1085" s="18"/>
      <c r="I1085" s="18"/>
      <c r="J1085" s="18"/>
      <c r="K1085" s="18"/>
      <c r="L1085" s="18"/>
      <c r="M1085" s="18"/>
      <c r="N1085" s="18"/>
      <c r="O1085" s="18"/>
      <c r="P1085" s="18"/>
    </row>
    <row r="1086" spans="5:16" s="17" customFormat="1" x14ac:dyDescent="0.2">
      <c r="E1086" s="18"/>
      <c r="F1086" s="18"/>
      <c r="G1086" s="18"/>
      <c r="H1086" s="18"/>
      <c r="I1086" s="18"/>
      <c r="J1086" s="18"/>
      <c r="K1086" s="18"/>
      <c r="L1086" s="18"/>
      <c r="M1086" s="18"/>
      <c r="N1086" s="18"/>
      <c r="O1086" s="18"/>
      <c r="P1086" s="18"/>
    </row>
    <row r="1087" spans="5:16" s="17" customFormat="1" x14ac:dyDescent="0.2">
      <c r="E1087" s="18"/>
      <c r="F1087" s="18"/>
      <c r="G1087" s="18"/>
      <c r="H1087" s="18"/>
      <c r="I1087" s="18"/>
      <c r="J1087" s="18"/>
      <c r="K1087" s="18"/>
      <c r="L1087" s="18"/>
      <c r="M1087" s="18"/>
      <c r="N1087" s="18"/>
      <c r="O1087" s="18"/>
      <c r="P1087" s="18"/>
    </row>
    <row r="1088" spans="5:16" s="17" customFormat="1" x14ac:dyDescent="0.2">
      <c r="E1088" s="18"/>
      <c r="F1088" s="18"/>
      <c r="G1088" s="18"/>
      <c r="H1088" s="18"/>
      <c r="I1088" s="18"/>
      <c r="J1088" s="18"/>
      <c r="K1088" s="18"/>
      <c r="L1088" s="18"/>
      <c r="M1088" s="18"/>
      <c r="N1088" s="18"/>
      <c r="O1088" s="18"/>
      <c r="P1088" s="18"/>
    </row>
    <row r="1089" spans="5:16" s="17" customFormat="1" x14ac:dyDescent="0.2">
      <c r="E1089" s="18"/>
      <c r="F1089" s="18"/>
      <c r="G1089" s="18"/>
      <c r="H1089" s="18"/>
      <c r="I1089" s="18"/>
      <c r="J1089" s="18"/>
      <c r="K1089" s="18"/>
      <c r="L1089" s="18"/>
      <c r="M1089" s="18"/>
      <c r="N1089" s="18"/>
      <c r="O1089" s="18"/>
      <c r="P1089" s="18"/>
    </row>
    <row r="1090" spans="5:16" s="17" customFormat="1" x14ac:dyDescent="0.2">
      <c r="E1090" s="18"/>
      <c r="F1090" s="18"/>
      <c r="G1090" s="18"/>
      <c r="H1090" s="18"/>
      <c r="I1090" s="18"/>
      <c r="J1090" s="18"/>
      <c r="K1090" s="18"/>
      <c r="L1090" s="18"/>
      <c r="M1090" s="18"/>
      <c r="N1090" s="18"/>
      <c r="O1090" s="18"/>
      <c r="P1090" s="18"/>
    </row>
    <row r="1091" spans="5:16" s="17" customFormat="1" x14ac:dyDescent="0.2">
      <c r="E1091" s="18"/>
      <c r="F1091" s="18"/>
      <c r="G1091" s="18"/>
      <c r="H1091" s="18"/>
      <c r="I1091" s="18"/>
      <c r="J1091" s="18"/>
      <c r="K1091" s="18"/>
      <c r="L1091" s="18"/>
      <c r="M1091" s="18"/>
      <c r="N1091" s="18"/>
      <c r="O1091" s="18"/>
      <c r="P1091" s="18"/>
    </row>
    <row r="1092" spans="5:16" s="17" customFormat="1" x14ac:dyDescent="0.2">
      <c r="E1092" s="18"/>
      <c r="F1092" s="18"/>
      <c r="G1092" s="18"/>
      <c r="H1092" s="18"/>
      <c r="I1092" s="18"/>
      <c r="J1092" s="18"/>
      <c r="K1092" s="18"/>
      <c r="L1092" s="18"/>
      <c r="M1092" s="18"/>
      <c r="N1092" s="18"/>
      <c r="O1092" s="18"/>
      <c r="P1092" s="18"/>
    </row>
    <row r="1093" spans="5:16" s="17" customFormat="1" x14ac:dyDescent="0.2">
      <c r="E1093" s="18"/>
      <c r="F1093" s="18"/>
      <c r="G1093" s="18"/>
      <c r="H1093" s="18"/>
      <c r="I1093" s="18"/>
      <c r="J1093" s="18"/>
      <c r="K1093" s="18"/>
      <c r="L1093" s="18"/>
      <c r="M1093" s="18"/>
      <c r="N1093" s="18"/>
      <c r="O1093" s="18"/>
      <c r="P1093" s="18"/>
    </row>
    <row r="1094" spans="5:16" s="17" customFormat="1" x14ac:dyDescent="0.2">
      <c r="E1094" s="18"/>
      <c r="F1094" s="18"/>
      <c r="G1094" s="18"/>
      <c r="H1094" s="18"/>
      <c r="I1094" s="18"/>
      <c r="J1094" s="18"/>
      <c r="K1094" s="18"/>
      <c r="L1094" s="18"/>
      <c r="M1094" s="18"/>
      <c r="N1094" s="18"/>
      <c r="O1094" s="18"/>
      <c r="P1094" s="18"/>
    </row>
    <row r="1095" spans="5:16" s="17" customFormat="1" x14ac:dyDescent="0.2">
      <c r="E1095" s="18"/>
      <c r="F1095" s="18"/>
      <c r="G1095" s="18"/>
      <c r="H1095" s="18"/>
      <c r="I1095" s="18"/>
      <c r="J1095" s="18"/>
      <c r="K1095" s="18"/>
      <c r="L1095" s="18"/>
      <c r="M1095" s="18"/>
      <c r="N1095" s="18"/>
      <c r="O1095" s="18"/>
      <c r="P1095" s="18"/>
    </row>
    <row r="1096" spans="5:16" s="17" customFormat="1" x14ac:dyDescent="0.2">
      <c r="E1096" s="18"/>
      <c r="F1096" s="18"/>
      <c r="G1096" s="18"/>
      <c r="H1096" s="18"/>
      <c r="I1096" s="18"/>
      <c r="J1096" s="18"/>
      <c r="K1096" s="18"/>
      <c r="L1096" s="18"/>
      <c r="M1096" s="18"/>
      <c r="N1096" s="18"/>
      <c r="O1096" s="18"/>
      <c r="P1096" s="18"/>
    </row>
    <row r="1097" spans="5:16" s="17" customFormat="1" x14ac:dyDescent="0.2">
      <c r="E1097" s="18"/>
      <c r="F1097" s="18"/>
      <c r="G1097" s="18"/>
      <c r="H1097" s="18"/>
      <c r="I1097" s="18"/>
      <c r="J1097" s="18"/>
      <c r="K1097" s="18"/>
      <c r="L1097" s="18"/>
      <c r="M1097" s="18"/>
      <c r="N1097" s="18"/>
      <c r="O1097" s="18"/>
      <c r="P1097" s="18"/>
    </row>
    <row r="1098" spans="5:16" s="17" customFormat="1" x14ac:dyDescent="0.2">
      <c r="E1098" s="18"/>
      <c r="F1098" s="18"/>
      <c r="G1098" s="18"/>
      <c r="H1098" s="18"/>
      <c r="I1098" s="18"/>
      <c r="J1098" s="18"/>
      <c r="K1098" s="18"/>
      <c r="L1098" s="18"/>
      <c r="M1098" s="18"/>
      <c r="N1098" s="18"/>
      <c r="O1098" s="18"/>
      <c r="P1098" s="18"/>
    </row>
    <row r="1099" spans="5:16" s="17" customFormat="1" x14ac:dyDescent="0.2">
      <c r="E1099" s="18"/>
      <c r="F1099" s="18"/>
      <c r="G1099" s="18"/>
      <c r="H1099" s="18"/>
      <c r="I1099" s="18"/>
      <c r="J1099" s="18"/>
      <c r="K1099" s="18"/>
      <c r="L1099" s="18"/>
      <c r="M1099" s="18"/>
      <c r="N1099" s="18"/>
      <c r="O1099" s="18"/>
      <c r="P1099" s="18"/>
    </row>
    <row r="1100" spans="5:16" s="17" customFormat="1" x14ac:dyDescent="0.2">
      <c r="E1100" s="18"/>
      <c r="F1100" s="18"/>
      <c r="G1100" s="18"/>
      <c r="H1100" s="18"/>
      <c r="I1100" s="18"/>
      <c r="J1100" s="18"/>
      <c r="K1100" s="18"/>
      <c r="L1100" s="18"/>
      <c r="M1100" s="18"/>
      <c r="N1100" s="18"/>
      <c r="O1100" s="18"/>
      <c r="P1100" s="18"/>
    </row>
    <row r="1101" spans="5:16" s="17" customFormat="1" x14ac:dyDescent="0.2">
      <c r="E1101" s="18"/>
      <c r="F1101" s="18"/>
      <c r="G1101" s="18"/>
      <c r="H1101" s="18"/>
      <c r="I1101" s="18"/>
      <c r="J1101" s="18"/>
      <c r="K1101" s="18"/>
      <c r="L1101" s="18"/>
      <c r="M1101" s="18"/>
      <c r="N1101" s="18"/>
      <c r="O1101" s="18"/>
      <c r="P1101" s="18"/>
    </row>
    <row r="1102" spans="5:16" s="17" customFormat="1" x14ac:dyDescent="0.2">
      <c r="E1102" s="18"/>
      <c r="F1102" s="18"/>
      <c r="G1102" s="18"/>
      <c r="H1102" s="18"/>
      <c r="I1102" s="18"/>
      <c r="J1102" s="18"/>
      <c r="K1102" s="18"/>
      <c r="L1102" s="18"/>
      <c r="M1102" s="18"/>
      <c r="N1102" s="18"/>
      <c r="O1102" s="18"/>
      <c r="P1102" s="18"/>
    </row>
    <row r="1103" spans="5:16" s="17" customFormat="1" x14ac:dyDescent="0.2">
      <c r="E1103" s="18"/>
      <c r="F1103" s="18"/>
      <c r="G1103" s="18"/>
      <c r="H1103" s="18"/>
      <c r="I1103" s="18"/>
      <c r="J1103" s="18"/>
      <c r="K1103" s="18"/>
      <c r="L1103" s="18"/>
      <c r="M1103" s="18"/>
      <c r="N1103" s="18"/>
      <c r="O1103" s="18"/>
      <c r="P1103" s="18"/>
    </row>
    <row r="1104" spans="5:16" s="17" customFormat="1" x14ac:dyDescent="0.2">
      <c r="E1104" s="18"/>
      <c r="F1104" s="18"/>
      <c r="G1104" s="18"/>
      <c r="H1104" s="18"/>
      <c r="I1104" s="18"/>
      <c r="J1104" s="18"/>
      <c r="K1104" s="18"/>
      <c r="L1104" s="18"/>
      <c r="M1104" s="18"/>
      <c r="N1104" s="18"/>
      <c r="O1104" s="18"/>
      <c r="P1104" s="18"/>
    </row>
    <row r="1105" spans="5:16" s="17" customFormat="1" x14ac:dyDescent="0.2">
      <c r="E1105" s="18"/>
      <c r="F1105" s="18"/>
      <c r="G1105" s="18"/>
      <c r="H1105" s="18"/>
      <c r="I1105" s="18"/>
      <c r="J1105" s="18"/>
      <c r="K1105" s="18"/>
      <c r="L1105" s="18"/>
      <c r="M1105" s="18"/>
      <c r="N1105" s="18"/>
      <c r="O1105" s="18"/>
      <c r="P1105" s="18"/>
    </row>
    <row r="1106" spans="5:16" s="17" customFormat="1" x14ac:dyDescent="0.2">
      <c r="E1106" s="18"/>
      <c r="F1106" s="18"/>
      <c r="G1106" s="18"/>
      <c r="H1106" s="18"/>
      <c r="I1106" s="18"/>
      <c r="J1106" s="18"/>
      <c r="K1106" s="18"/>
      <c r="L1106" s="18"/>
      <c r="M1106" s="18"/>
      <c r="N1106" s="18"/>
      <c r="O1106" s="18"/>
      <c r="P1106" s="18"/>
    </row>
    <row r="1107" spans="5:16" s="17" customFormat="1" x14ac:dyDescent="0.2">
      <c r="E1107" s="18"/>
      <c r="F1107" s="18"/>
      <c r="G1107" s="18"/>
      <c r="H1107" s="18"/>
      <c r="I1107" s="18"/>
      <c r="J1107" s="18"/>
      <c r="K1107" s="18"/>
      <c r="L1107" s="18"/>
      <c r="M1107" s="18"/>
      <c r="N1107" s="18"/>
      <c r="O1107" s="18"/>
      <c r="P1107" s="18"/>
    </row>
    <row r="1108" spans="5:16" s="17" customFormat="1" x14ac:dyDescent="0.2">
      <c r="E1108" s="18"/>
      <c r="F1108" s="18"/>
      <c r="G1108" s="18"/>
      <c r="H1108" s="18"/>
      <c r="I1108" s="18"/>
      <c r="J1108" s="18"/>
      <c r="K1108" s="18"/>
      <c r="L1108" s="18"/>
      <c r="M1108" s="18"/>
      <c r="N1108" s="18"/>
      <c r="O1108" s="18"/>
      <c r="P1108" s="18"/>
    </row>
    <row r="1109" spans="5:16" s="17" customFormat="1" x14ac:dyDescent="0.2">
      <c r="E1109" s="18"/>
      <c r="F1109" s="18"/>
      <c r="G1109" s="18"/>
      <c r="H1109" s="18"/>
      <c r="I1109" s="18"/>
      <c r="J1109" s="18"/>
      <c r="K1109" s="18"/>
      <c r="L1109" s="18"/>
      <c r="M1109" s="18"/>
      <c r="N1109" s="18"/>
      <c r="O1109" s="18"/>
      <c r="P1109" s="18"/>
    </row>
    <row r="1110" spans="5:16" s="17" customFormat="1" x14ac:dyDescent="0.2">
      <c r="E1110" s="18"/>
      <c r="F1110" s="18"/>
      <c r="G1110" s="18"/>
      <c r="H1110" s="18"/>
      <c r="I1110" s="18"/>
      <c r="J1110" s="18"/>
      <c r="K1110" s="18"/>
      <c r="L1110" s="18"/>
      <c r="M1110" s="18"/>
      <c r="N1110" s="18"/>
      <c r="O1110" s="18"/>
      <c r="P1110" s="18"/>
    </row>
    <row r="1111" spans="5:16" s="17" customFormat="1" x14ac:dyDescent="0.2">
      <c r="E1111" s="18"/>
      <c r="F1111" s="18"/>
      <c r="G1111" s="18"/>
      <c r="H1111" s="18"/>
      <c r="I1111" s="18"/>
      <c r="J1111" s="18"/>
      <c r="K1111" s="18"/>
      <c r="L1111" s="18"/>
      <c r="M1111" s="18"/>
      <c r="N1111" s="18"/>
      <c r="O1111" s="18"/>
      <c r="P1111" s="18"/>
    </row>
    <row r="1112" spans="5:16" s="17" customFormat="1" x14ac:dyDescent="0.2">
      <c r="E1112" s="18"/>
      <c r="F1112" s="18"/>
      <c r="G1112" s="18"/>
      <c r="H1112" s="18"/>
      <c r="I1112" s="18"/>
      <c r="J1112" s="18"/>
      <c r="K1112" s="18"/>
      <c r="L1112" s="18"/>
      <c r="M1112" s="18"/>
      <c r="N1112" s="18"/>
      <c r="O1112" s="18"/>
      <c r="P1112" s="18"/>
    </row>
    <row r="1113" spans="5:16" s="17" customFormat="1" x14ac:dyDescent="0.2">
      <c r="E1113" s="18"/>
      <c r="F1113" s="18"/>
      <c r="G1113" s="18"/>
      <c r="H1113" s="18"/>
      <c r="I1113" s="18"/>
      <c r="J1113" s="18"/>
      <c r="K1113" s="18"/>
      <c r="L1113" s="18"/>
      <c r="M1113" s="18"/>
      <c r="N1113" s="18"/>
      <c r="O1113" s="18"/>
      <c r="P1113" s="18"/>
    </row>
    <row r="1114" spans="5:16" s="17" customFormat="1" x14ac:dyDescent="0.2">
      <c r="E1114" s="18"/>
      <c r="F1114" s="18"/>
      <c r="G1114" s="18"/>
      <c r="H1114" s="18"/>
      <c r="I1114" s="18"/>
      <c r="J1114" s="18"/>
      <c r="K1114" s="18"/>
      <c r="L1114" s="18"/>
      <c r="M1114" s="18"/>
      <c r="N1114" s="18"/>
      <c r="O1114" s="18"/>
      <c r="P1114" s="18"/>
    </row>
    <row r="1115" spans="5:16" s="17" customFormat="1" x14ac:dyDescent="0.2">
      <c r="E1115" s="18"/>
      <c r="F1115" s="18"/>
      <c r="G1115" s="18"/>
      <c r="H1115" s="18"/>
      <c r="I1115" s="18"/>
      <c r="J1115" s="18"/>
      <c r="K1115" s="18"/>
      <c r="L1115" s="18"/>
      <c r="M1115" s="18"/>
      <c r="N1115" s="18"/>
      <c r="O1115" s="18"/>
      <c r="P1115" s="18"/>
    </row>
    <row r="1116" spans="5:16" s="17" customFormat="1" x14ac:dyDescent="0.2">
      <c r="E1116" s="18"/>
      <c r="F1116" s="18"/>
      <c r="G1116" s="18"/>
      <c r="H1116" s="18"/>
      <c r="I1116" s="18"/>
      <c r="J1116" s="18"/>
      <c r="K1116" s="18"/>
      <c r="L1116" s="18"/>
      <c r="M1116" s="18"/>
      <c r="N1116" s="18"/>
      <c r="O1116" s="18"/>
      <c r="P1116" s="18"/>
    </row>
    <row r="1117" spans="5:16" s="17" customFormat="1" x14ac:dyDescent="0.2">
      <c r="E1117" s="18"/>
      <c r="F1117" s="18"/>
      <c r="G1117" s="18"/>
      <c r="H1117" s="18"/>
      <c r="I1117" s="18"/>
      <c r="J1117" s="18"/>
      <c r="K1117" s="18"/>
      <c r="L1117" s="18"/>
      <c r="M1117" s="18"/>
      <c r="N1117" s="18"/>
      <c r="O1117" s="18"/>
      <c r="P1117" s="18"/>
    </row>
    <row r="1118" spans="5:16" s="17" customFormat="1" x14ac:dyDescent="0.2">
      <c r="E1118" s="18"/>
      <c r="F1118" s="18"/>
      <c r="G1118" s="18"/>
      <c r="H1118" s="18"/>
      <c r="I1118" s="18"/>
      <c r="J1118" s="18"/>
      <c r="K1118" s="18"/>
      <c r="L1118" s="18"/>
      <c r="M1118" s="18"/>
      <c r="N1118" s="18"/>
      <c r="O1118" s="18"/>
      <c r="P1118" s="18"/>
    </row>
    <row r="1119" spans="5:16" s="17" customFormat="1" x14ac:dyDescent="0.2">
      <c r="E1119" s="18"/>
      <c r="F1119" s="18"/>
      <c r="G1119" s="18"/>
      <c r="H1119" s="18"/>
      <c r="I1119" s="18"/>
      <c r="J1119" s="18"/>
      <c r="K1119" s="18"/>
      <c r="L1119" s="18"/>
      <c r="M1119" s="18"/>
      <c r="N1119" s="18"/>
      <c r="O1119" s="18"/>
      <c r="P1119" s="18"/>
    </row>
    <row r="1120" spans="5:16" s="17" customFormat="1" x14ac:dyDescent="0.2">
      <c r="E1120" s="18"/>
      <c r="F1120" s="18"/>
      <c r="G1120" s="18"/>
      <c r="H1120" s="18"/>
      <c r="I1120" s="18"/>
      <c r="J1120" s="18"/>
      <c r="K1120" s="18"/>
      <c r="L1120" s="18"/>
      <c r="M1120" s="18"/>
      <c r="N1120" s="18"/>
      <c r="O1120" s="18"/>
      <c r="P1120" s="18"/>
    </row>
    <row r="1121" spans="5:16" s="17" customFormat="1" x14ac:dyDescent="0.2">
      <c r="E1121" s="18"/>
      <c r="F1121" s="18"/>
      <c r="G1121" s="18"/>
      <c r="H1121" s="18"/>
      <c r="I1121" s="18"/>
      <c r="J1121" s="18"/>
      <c r="K1121" s="18"/>
      <c r="L1121" s="18"/>
      <c r="M1121" s="18"/>
      <c r="N1121" s="18"/>
      <c r="O1121" s="18"/>
      <c r="P1121" s="18"/>
    </row>
    <row r="1122" spans="5:16" s="17" customFormat="1" x14ac:dyDescent="0.2">
      <c r="E1122" s="18"/>
      <c r="F1122" s="18"/>
      <c r="G1122" s="18"/>
      <c r="H1122" s="18"/>
      <c r="I1122" s="18"/>
      <c r="J1122" s="18"/>
      <c r="K1122" s="18"/>
      <c r="L1122" s="18"/>
      <c r="M1122" s="18"/>
      <c r="N1122" s="18"/>
      <c r="O1122" s="18"/>
      <c r="P1122" s="18"/>
    </row>
    <row r="1123" spans="5:16" s="17" customFormat="1" x14ac:dyDescent="0.2">
      <c r="E1123" s="18"/>
      <c r="F1123" s="18"/>
      <c r="G1123" s="18"/>
      <c r="H1123" s="18"/>
      <c r="I1123" s="18"/>
      <c r="J1123" s="18"/>
      <c r="K1123" s="18"/>
      <c r="L1123" s="18"/>
      <c r="M1123" s="18"/>
      <c r="N1123" s="18"/>
      <c r="O1123" s="18"/>
      <c r="P1123" s="18"/>
    </row>
    <row r="1124" spans="5:16" s="17" customFormat="1" x14ac:dyDescent="0.2">
      <c r="E1124" s="18"/>
      <c r="F1124" s="18"/>
      <c r="G1124" s="18"/>
      <c r="H1124" s="18"/>
      <c r="I1124" s="18"/>
      <c r="J1124" s="18"/>
      <c r="K1124" s="18"/>
      <c r="L1124" s="18"/>
      <c r="M1124" s="18"/>
      <c r="N1124" s="18"/>
      <c r="O1124" s="18"/>
      <c r="P1124" s="18"/>
    </row>
    <row r="1125" spans="5:16" s="17" customFormat="1" x14ac:dyDescent="0.2">
      <c r="E1125" s="18"/>
      <c r="F1125" s="18"/>
      <c r="G1125" s="18"/>
      <c r="H1125" s="18"/>
      <c r="I1125" s="18"/>
      <c r="J1125" s="18"/>
      <c r="K1125" s="18"/>
      <c r="L1125" s="18"/>
      <c r="M1125" s="18"/>
      <c r="N1125" s="18"/>
      <c r="O1125" s="18"/>
      <c r="P1125" s="18"/>
    </row>
    <row r="1126" spans="5:16" s="17" customFormat="1" x14ac:dyDescent="0.2">
      <c r="E1126" s="18"/>
      <c r="F1126" s="18"/>
      <c r="G1126" s="18"/>
      <c r="H1126" s="18"/>
      <c r="I1126" s="18"/>
      <c r="J1126" s="18"/>
      <c r="K1126" s="18"/>
      <c r="L1126" s="18"/>
      <c r="M1126" s="18"/>
      <c r="N1126" s="18"/>
      <c r="O1126" s="18"/>
      <c r="P1126" s="18"/>
    </row>
    <row r="1127" spans="5:16" s="17" customFormat="1" x14ac:dyDescent="0.2">
      <c r="E1127" s="18"/>
      <c r="F1127" s="18"/>
      <c r="G1127" s="18"/>
      <c r="H1127" s="18"/>
      <c r="I1127" s="18"/>
      <c r="J1127" s="18"/>
      <c r="K1127" s="18"/>
      <c r="L1127" s="18"/>
      <c r="M1127" s="18"/>
      <c r="N1127" s="18"/>
      <c r="O1127" s="18"/>
      <c r="P1127" s="18"/>
    </row>
    <row r="1128" spans="5:16" s="17" customFormat="1" x14ac:dyDescent="0.2">
      <c r="E1128" s="18"/>
      <c r="F1128" s="18"/>
      <c r="G1128" s="18"/>
      <c r="H1128" s="18"/>
      <c r="I1128" s="18"/>
      <c r="J1128" s="18"/>
      <c r="K1128" s="18"/>
      <c r="L1128" s="18"/>
      <c r="M1128" s="18"/>
      <c r="N1128" s="18"/>
      <c r="O1128" s="18"/>
      <c r="P1128" s="18"/>
    </row>
    <row r="1129" spans="5:16" s="17" customFormat="1" x14ac:dyDescent="0.2">
      <c r="E1129" s="18"/>
      <c r="F1129" s="18"/>
      <c r="G1129" s="18"/>
      <c r="H1129" s="18"/>
      <c r="I1129" s="18"/>
      <c r="J1129" s="18"/>
      <c r="K1129" s="18"/>
      <c r="L1129" s="18"/>
      <c r="M1129" s="18"/>
      <c r="N1129" s="18"/>
      <c r="O1129" s="18"/>
      <c r="P1129" s="18"/>
    </row>
    <row r="1130" spans="5:16" s="17" customFormat="1" x14ac:dyDescent="0.2">
      <c r="E1130" s="18"/>
      <c r="F1130" s="18"/>
      <c r="G1130" s="18"/>
      <c r="H1130" s="18"/>
      <c r="I1130" s="18"/>
      <c r="J1130" s="18"/>
      <c r="K1130" s="18"/>
      <c r="L1130" s="18"/>
      <c r="M1130" s="18"/>
      <c r="N1130" s="18"/>
      <c r="O1130" s="18"/>
      <c r="P1130" s="18"/>
    </row>
    <row r="1131" spans="5:16" s="17" customFormat="1" x14ac:dyDescent="0.2">
      <c r="E1131" s="18"/>
      <c r="F1131" s="18"/>
      <c r="G1131" s="18"/>
      <c r="H1131" s="18"/>
      <c r="I1131" s="18"/>
      <c r="J1131" s="18"/>
      <c r="K1131" s="18"/>
      <c r="L1131" s="18"/>
      <c r="M1131" s="18"/>
      <c r="N1131" s="18"/>
      <c r="O1131" s="18"/>
      <c r="P1131" s="18"/>
    </row>
    <row r="1132" spans="5:16" s="17" customFormat="1" x14ac:dyDescent="0.2">
      <c r="E1132" s="18"/>
      <c r="F1132" s="18"/>
      <c r="G1132" s="18"/>
      <c r="H1132" s="18"/>
      <c r="I1132" s="18"/>
      <c r="J1132" s="18"/>
      <c r="K1132" s="18"/>
      <c r="L1132" s="18"/>
      <c r="M1132" s="18"/>
      <c r="N1132" s="18"/>
      <c r="O1132" s="18"/>
      <c r="P1132" s="18"/>
    </row>
    <row r="1133" spans="5:16" s="17" customFormat="1" x14ac:dyDescent="0.2">
      <c r="E1133" s="18"/>
      <c r="F1133" s="18"/>
      <c r="G1133" s="18"/>
      <c r="H1133" s="18"/>
      <c r="I1133" s="18"/>
      <c r="J1133" s="18"/>
      <c r="K1133" s="18"/>
      <c r="L1133" s="18"/>
      <c r="M1133" s="18"/>
      <c r="N1133" s="18"/>
      <c r="O1133" s="18"/>
      <c r="P1133" s="18"/>
    </row>
    <row r="1134" spans="5:16" s="17" customFormat="1" x14ac:dyDescent="0.2">
      <c r="E1134" s="18"/>
      <c r="F1134" s="18"/>
      <c r="G1134" s="18"/>
      <c r="H1134" s="18"/>
      <c r="I1134" s="18"/>
      <c r="J1134" s="18"/>
      <c r="K1134" s="18"/>
      <c r="L1134" s="18"/>
      <c r="M1134" s="18"/>
      <c r="N1134" s="18"/>
      <c r="O1134" s="18"/>
      <c r="P1134" s="18"/>
    </row>
    <row r="1135" spans="5:16" s="17" customFormat="1" x14ac:dyDescent="0.2">
      <c r="E1135" s="18"/>
      <c r="F1135" s="18"/>
      <c r="G1135" s="18"/>
      <c r="H1135" s="18"/>
      <c r="I1135" s="18"/>
      <c r="J1135" s="18"/>
      <c r="K1135" s="18"/>
      <c r="L1135" s="18"/>
      <c r="M1135" s="18"/>
      <c r="N1135" s="18"/>
      <c r="O1135" s="18"/>
      <c r="P1135" s="18"/>
    </row>
    <row r="1136" spans="5:16" s="17" customFormat="1" x14ac:dyDescent="0.2">
      <c r="E1136" s="18"/>
      <c r="F1136" s="18"/>
      <c r="G1136" s="18"/>
      <c r="H1136" s="18"/>
      <c r="I1136" s="18"/>
      <c r="J1136" s="18"/>
      <c r="K1136" s="18"/>
      <c r="L1136" s="18"/>
      <c r="M1136" s="18"/>
      <c r="N1136" s="18"/>
      <c r="O1136" s="18"/>
      <c r="P1136" s="18"/>
    </row>
    <row r="1137" spans="5:16" s="17" customFormat="1" x14ac:dyDescent="0.2">
      <c r="E1137" s="18"/>
      <c r="F1137" s="18"/>
      <c r="G1137" s="18"/>
      <c r="H1137" s="18"/>
      <c r="I1137" s="18"/>
      <c r="J1137" s="18"/>
      <c r="K1137" s="18"/>
      <c r="L1137" s="18"/>
      <c r="M1137" s="18"/>
      <c r="N1137" s="18"/>
      <c r="O1137" s="18"/>
      <c r="P1137" s="18"/>
    </row>
    <row r="1138" spans="5:16" s="17" customFormat="1" x14ac:dyDescent="0.2">
      <c r="E1138" s="18"/>
      <c r="F1138" s="18"/>
      <c r="G1138" s="18"/>
      <c r="H1138" s="18"/>
      <c r="I1138" s="18"/>
      <c r="J1138" s="18"/>
      <c r="K1138" s="18"/>
      <c r="L1138" s="18"/>
      <c r="M1138" s="18"/>
      <c r="N1138" s="18"/>
      <c r="O1138" s="18"/>
      <c r="P1138" s="18"/>
    </row>
    <row r="1139" spans="5:16" s="17" customFormat="1" x14ac:dyDescent="0.2">
      <c r="E1139" s="18"/>
      <c r="F1139" s="18"/>
      <c r="G1139" s="18"/>
      <c r="H1139" s="18"/>
      <c r="I1139" s="18"/>
      <c r="J1139" s="18"/>
      <c r="K1139" s="18"/>
      <c r="L1139" s="18"/>
      <c r="M1139" s="18"/>
      <c r="N1139" s="18"/>
      <c r="O1139" s="18"/>
      <c r="P1139" s="18"/>
    </row>
    <row r="1140" spans="5:16" s="17" customFormat="1" x14ac:dyDescent="0.2">
      <c r="E1140" s="18"/>
      <c r="F1140" s="18"/>
      <c r="G1140" s="18"/>
      <c r="H1140" s="18"/>
      <c r="I1140" s="18"/>
      <c r="J1140" s="18"/>
      <c r="K1140" s="18"/>
      <c r="L1140" s="18"/>
      <c r="M1140" s="18"/>
      <c r="N1140" s="18"/>
      <c r="O1140" s="18"/>
      <c r="P1140" s="18"/>
    </row>
    <row r="1141" spans="5:16" s="17" customFormat="1" x14ac:dyDescent="0.2">
      <c r="E1141" s="18"/>
      <c r="F1141" s="18"/>
      <c r="G1141" s="18"/>
      <c r="H1141" s="18"/>
      <c r="I1141" s="18"/>
      <c r="J1141" s="18"/>
      <c r="K1141" s="18"/>
      <c r="L1141" s="18"/>
      <c r="M1141" s="18"/>
      <c r="N1141" s="18"/>
      <c r="O1141" s="18"/>
      <c r="P1141" s="18"/>
    </row>
    <row r="1142" spans="5:16" s="17" customFormat="1" x14ac:dyDescent="0.2">
      <c r="E1142" s="18"/>
      <c r="F1142" s="18"/>
      <c r="G1142" s="18"/>
      <c r="H1142" s="18"/>
      <c r="I1142" s="18"/>
      <c r="J1142" s="18"/>
      <c r="K1142" s="18"/>
      <c r="L1142" s="18"/>
      <c r="M1142" s="18"/>
      <c r="N1142" s="18"/>
      <c r="O1142" s="18"/>
      <c r="P1142" s="18"/>
    </row>
    <row r="1143" spans="5:16" s="17" customFormat="1" x14ac:dyDescent="0.2">
      <c r="E1143" s="18"/>
      <c r="F1143" s="18"/>
      <c r="G1143" s="18"/>
      <c r="H1143" s="18"/>
      <c r="I1143" s="18"/>
      <c r="J1143" s="18"/>
      <c r="K1143" s="18"/>
      <c r="L1143" s="18"/>
      <c r="M1143" s="18"/>
      <c r="N1143" s="18"/>
      <c r="O1143" s="18"/>
      <c r="P1143" s="18"/>
    </row>
    <row r="1144" spans="5:16" s="17" customFormat="1" x14ac:dyDescent="0.2">
      <c r="E1144" s="18"/>
      <c r="F1144" s="18"/>
      <c r="G1144" s="18"/>
      <c r="H1144" s="18"/>
      <c r="I1144" s="18"/>
      <c r="J1144" s="18"/>
      <c r="K1144" s="18"/>
      <c r="L1144" s="18"/>
      <c r="M1144" s="18"/>
      <c r="N1144" s="18"/>
      <c r="O1144" s="18"/>
      <c r="P1144" s="18"/>
    </row>
    <row r="1145" spans="5:16" s="17" customFormat="1" x14ac:dyDescent="0.2">
      <c r="E1145" s="18"/>
      <c r="F1145" s="18"/>
      <c r="G1145" s="18"/>
      <c r="H1145" s="18"/>
      <c r="I1145" s="18"/>
      <c r="J1145" s="18"/>
      <c r="K1145" s="18"/>
      <c r="L1145" s="18"/>
      <c r="M1145" s="18"/>
      <c r="N1145" s="18"/>
      <c r="O1145" s="18"/>
      <c r="P1145" s="18"/>
    </row>
    <row r="1146" spans="5:16" s="17" customFormat="1" x14ac:dyDescent="0.2">
      <c r="E1146" s="18"/>
      <c r="F1146" s="18"/>
      <c r="G1146" s="18"/>
      <c r="H1146" s="18"/>
      <c r="I1146" s="18"/>
      <c r="J1146" s="18"/>
      <c r="K1146" s="18"/>
      <c r="L1146" s="18"/>
      <c r="M1146" s="18"/>
      <c r="N1146" s="18"/>
      <c r="O1146" s="18"/>
      <c r="P1146" s="18"/>
    </row>
    <row r="1147" spans="5:16" s="17" customFormat="1" x14ac:dyDescent="0.2">
      <c r="E1147" s="18"/>
      <c r="F1147" s="18"/>
      <c r="G1147" s="18"/>
      <c r="H1147" s="18"/>
      <c r="I1147" s="18"/>
      <c r="J1147" s="18"/>
      <c r="K1147" s="18"/>
      <c r="L1147" s="18"/>
      <c r="M1147" s="18"/>
      <c r="N1147" s="18"/>
      <c r="O1147" s="18"/>
      <c r="P1147" s="18"/>
    </row>
    <row r="1148" spans="5:16" s="17" customFormat="1" x14ac:dyDescent="0.2">
      <c r="E1148" s="18"/>
      <c r="F1148" s="18"/>
      <c r="G1148" s="18"/>
      <c r="H1148" s="18"/>
      <c r="I1148" s="18"/>
      <c r="J1148" s="18"/>
      <c r="K1148" s="18"/>
      <c r="L1148" s="18"/>
      <c r="M1148" s="18"/>
      <c r="N1148" s="18"/>
      <c r="O1148" s="18"/>
      <c r="P1148" s="18"/>
    </row>
    <row r="1149" spans="5:16" s="17" customFormat="1" x14ac:dyDescent="0.2">
      <c r="E1149" s="18"/>
      <c r="F1149" s="18"/>
      <c r="G1149" s="18"/>
      <c r="H1149" s="18"/>
      <c r="I1149" s="18"/>
      <c r="J1149" s="18"/>
      <c r="K1149" s="18"/>
      <c r="L1149" s="18"/>
      <c r="M1149" s="18"/>
      <c r="N1149" s="18"/>
      <c r="O1149" s="18"/>
      <c r="P1149" s="18"/>
    </row>
    <row r="1150" spans="5:16" s="17" customFormat="1" x14ac:dyDescent="0.2">
      <c r="E1150" s="18"/>
      <c r="F1150" s="18"/>
      <c r="G1150" s="18"/>
      <c r="H1150" s="18"/>
      <c r="I1150" s="18"/>
      <c r="J1150" s="18"/>
      <c r="K1150" s="18"/>
      <c r="L1150" s="18"/>
      <c r="M1150" s="18"/>
      <c r="N1150" s="18"/>
      <c r="O1150" s="18"/>
      <c r="P1150" s="18"/>
    </row>
    <row r="1151" spans="5:16" s="17" customFormat="1" x14ac:dyDescent="0.2">
      <c r="E1151" s="18"/>
      <c r="F1151" s="18"/>
      <c r="G1151" s="18"/>
      <c r="H1151" s="18"/>
      <c r="I1151" s="18"/>
      <c r="J1151" s="18"/>
      <c r="K1151" s="18"/>
      <c r="L1151" s="18"/>
      <c r="M1151" s="18"/>
      <c r="N1151" s="18"/>
      <c r="O1151" s="18"/>
      <c r="P1151" s="18"/>
    </row>
    <row r="1152" spans="5:16" s="17" customFormat="1" x14ac:dyDescent="0.2">
      <c r="E1152" s="18"/>
      <c r="F1152" s="18"/>
      <c r="G1152" s="18"/>
      <c r="H1152" s="18"/>
      <c r="I1152" s="18"/>
      <c r="J1152" s="18"/>
      <c r="K1152" s="18"/>
      <c r="L1152" s="18"/>
      <c r="M1152" s="18"/>
      <c r="N1152" s="18"/>
      <c r="O1152" s="18"/>
      <c r="P1152" s="18"/>
    </row>
    <row r="1153" spans="5:16" s="17" customFormat="1" x14ac:dyDescent="0.2">
      <c r="E1153" s="18"/>
      <c r="F1153" s="18"/>
      <c r="G1153" s="18"/>
      <c r="H1153" s="18"/>
      <c r="I1153" s="18"/>
      <c r="J1153" s="18"/>
      <c r="K1153" s="18"/>
      <c r="L1153" s="18"/>
      <c r="M1153" s="18"/>
      <c r="N1153" s="18"/>
      <c r="O1153" s="18"/>
      <c r="P1153" s="18"/>
    </row>
    <row r="1154" spans="5:16" s="17" customFormat="1" x14ac:dyDescent="0.2">
      <c r="E1154" s="18"/>
      <c r="F1154" s="18"/>
      <c r="G1154" s="18"/>
      <c r="H1154" s="18"/>
      <c r="I1154" s="18"/>
      <c r="J1154" s="18"/>
      <c r="K1154" s="18"/>
      <c r="L1154" s="18"/>
      <c r="M1154" s="18"/>
      <c r="N1154" s="18"/>
      <c r="O1154" s="18"/>
      <c r="P1154" s="18"/>
    </row>
    <row r="1155" spans="5:16" s="17" customFormat="1" x14ac:dyDescent="0.2">
      <c r="E1155" s="18"/>
      <c r="F1155" s="18"/>
      <c r="G1155" s="18"/>
      <c r="H1155" s="18"/>
      <c r="I1155" s="18"/>
      <c r="J1155" s="18"/>
      <c r="K1155" s="18"/>
      <c r="L1155" s="18"/>
      <c r="M1155" s="18"/>
      <c r="N1155" s="18"/>
      <c r="O1155" s="18"/>
      <c r="P1155" s="18"/>
    </row>
    <row r="1156" spans="5:16" s="17" customFormat="1" x14ac:dyDescent="0.2">
      <c r="E1156" s="18"/>
      <c r="F1156" s="18"/>
      <c r="G1156" s="18"/>
      <c r="H1156" s="18"/>
      <c r="I1156" s="18"/>
      <c r="J1156" s="18"/>
      <c r="K1156" s="18"/>
      <c r="L1156" s="18"/>
      <c r="M1156" s="18"/>
      <c r="N1156" s="18"/>
      <c r="O1156" s="18"/>
      <c r="P1156" s="18"/>
    </row>
    <row r="1157" spans="5:16" s="17" customFormat="1" x14ac:dyDescent="0.2">
      <c r="E1157" s="18"/>
      <c r="F1157" s="18"/>
      <c r="G1157" s="18"/>
      <c r="H1157" s="18"/>
      <c r="I1157" s="18"/>
      <c r="J1157" s="18"/>
      <c r="K1157" s="18"/>
      <c r="L1157" s="18"/>
      <c r="M1157" s="18"/>
      <c r="N1157" s="18"/>
      <c r="O1157" s="18"/>
      <c r="P1157" s="18"/>
    </row>
    <row r="1158" spans="5:16" s="17" customFormat="1" x14ac:dyDescent="0.2">
      <c r="E1158" s="18"/>
      <c r="F1158" s="18"/>
      <c r="G1158" s="18"/>
      <c r="H1158" s="18"/>
      <c r="I1158" s="18"/>
      <c r="J1158" s="18"/>
      <c r="K1158" s="18"/>
      <c r="L1158" s="18"/>
      <c r="M1158" s="18"/>
      <c r="N1158" s="18"/>
      <c r="O1158" s="18"/>
      <c r="P1158" s="18"/>
    </row>
    <row r="1159" spans="5:16" s="17" customFormat="1" x14ac:dyDescent="0.2">
      <c r="E1159" s="18"/>
      <c r="F1159" s="18"/>
      <c r="G1159" s="18"/>
      <c r="H1159" s="18"/>
      <c r="I1159" s="18"/>
      <c r="J1159" s="18"/>
      <c r="K1159" s="18"/>
      <c r="L1159" s="18"/>
      <c r="M1159" s="18"/>
      <c r="N1159" s="18"/>
      <c r="O1159" s="18"/>
      <c r="P1159" s="18"/>
    </row>
    <row r="1160" spans="5:16" s="17" customFormat="1" x14ac:dyDescent="0.2">
      <c r="E1160" s="18"/>
      <c r="F1160" s="18"/>
      <c r="G1160" s="18"/>
      <c r="H1160" s="18"/>
      <c r="I1160" s="18"/>
      <c r="J1160" s="18"/>
      <c r="K1160" s="18"/>
      <c r="L1160" s="18"/>
      <c r="M1160" s="18"/>
      <c r="N1160" s="18"/>
      <c r="O1160" s="18"/>
      <c r="P1160" s="18"/>
    </row>
    <row r="1161" spans="5:16" s="17" customFormat="1" x14ac:dyDescent="0.2">
      <c r="E1161" s="18"/>
      <c r="F1161" s="18"/>
      <c r="G1161" s="18"/>
      <c r="H1161" s="18"/>
      <c r="I1161" s="18"/>
      <c r="J1161" s="18"/>
      <c r="K1161" s="18"/>
      <c r="L1161" s="18"/>
      <c r="M1161" s="18"/>
      <c r="N1161" s="18"/>
      <c r="O1161" s="18"/>
      <c r="P1161" s="18"/>
    </row>
    <row r="1162" spans="5:16" s="17" customFormat="1" x14ac:dyDescent="0.2">
      <c r="E1162" s="18"/>
      <c r="F1162" s="18"/>
      <c r="G1162" s="18"/>
      <c r="H1162" s="18"/>
      <c r="I1162" s="18"/>
      <c r="J1162" s="18"/>
      <c r="K1162" s="18"/>
      <c r="L1162" s="18"/>
      <c r="M1162" s="18"/>
      <c r="N1162" s="18"/>
      <c r="O1162" s="18"/>
      <c r="P1162" s="18"/>
    </row>
    <row r="1163" spans="5:16" s="17" customFormat="1" x14ac:dyDescent="0.2">
      <c r="E1163" s="18"/>
      <c r="F1163" s="18"/>
      <c r="G1163" s="18"/>
      <c r="H1163" s="18"/>
      <c r="I1163" s="18"/>
      <c r="J1163" s="18"/>
      <c r="K1163" s="18"/>
      <c r="L1163" s="18"/>
      <c r="M1163" s="18"/>
      <c r="N1163" s="18"/>
      <c r="O1163" s="18"/>
      <c r="P1163" s="18"/>
    </row>
    <row r="1164" spans="5:16" s="17" customFormat="1" x14ac:dyDescent="0.2">
      <c r="E1164" s="18"/>
      <c r="F1164" s="18"/>
      <c r="G1164" s="18"/>
      <c r="H1164" s="18"/>
      <c r="I1164" s="18"/>
      <c r="J1164" s="18"/>
      <c r="K1164" s="18"/>
      <c r="L1164" s="18"/>
      <c r="M1164" s="18"/>
      <c r="N1164" s="18"/>
      <c r="O1164" s="18"/>
      <c r="P1164" s="18"/>
    </row>
    <row r="1165" spans="5:16" s="17" customFormat="1" x14ac:dyDescent="0.2">
      <c r="E1165" s="18"/>
      <c r="F1165" s="18"/>
      <c r="G1165" s="18"/>
      <c r="H1165" s="18"/>
      <c r="I1165" s="18"/>
      <c r="J1165" s="18"/>
      <c r="K1165" s="18"/>
      <c r="L1165" s="18"/>
      <c r="M1165" s="18"/>
      <c r="N1165" s="18"/>
      <c r="O1165" s="18"/>
      <c r="P1165" s="18"/>
    </row>
    <row r="1166" spans="5:16" s="17" customFormat="1" x14ac:dyDescent="0.2">
      <c r="E1166" s="18"/>
      <c r="F1166" s="18"/>
      <c r="G1166" s="18"/>
      <c r="H1166" s="18"/>
      <c r="I1166" s="18"/>
      <c r="J1166" s="18"/>
      <c r="K1166" s="18"/>
      <c r="L1166" s="18"/>
      <c r="M1166" s="18"/>
      <c r="N1166" s="18"/>
      <c r="O1166" s="18"/>
      <c r="P1166" s="18"/>
    </row>
    <row r="1167" spans="5:16" s="17" customFormat="1" x14ac:dyDescent="0.2">
      <c r="E1167" s="18"/>
      <c r="F1167" s="18"/>
      <c r="G1167" s="18"/>
      <c r="H1167" s="18"/>
      <c r="I1167" s="18"/>
      <c r="J1167" s="18"/>
      <c r="K1167" s="18"/>
      <c r="L1167" s="18"/>
      <c r="M1167" s="18"/>
      <c r="N1167" s="18"/>
      <c r="O1167" s="18"/>
      <c r="P1167" s="18"/>
    </row>
    <row r="1168" spans="5:16" s="17" customFormat="1" x14ac:dyDescent="0.2">
      <c r="E1168" s="18"/>
      <c r="F1168" s="18"/>
      <c r="G1168" s="18"/>
      <c r="H1168" s="18"/>
      <c r="I1168" s="18"/>
      <c r="J1168" s="18"/>
      <c r="K1168" s="18"/>
      <c r="L1168" s="18"/>
      <c r="M1168" s="18"/>
      <c r="N1168" s="18"/>
      <c r="O1168" s="18"/>
      <c r="P1168" s="18"/>
    </row>
    <row r="1169" spans="5:16" s="17" customFormat="1" x14ac:dyDescent="0.2">
      <c r="E1169" s="18"/>
      <c r="F1169" s="18"/>
      <c r="G1169" s="18"/>
      <c r="H1169" s="18"/>
      <c r="I1169" s="18"/>
      <c r="J1169" s="18"/>
      <c r="K1169" s="18"/>
      <c r="L1169" s="18"/>
      <c r="M1169" s="18"/>
      <c r="N1169" s="18"/>
      <c r="O1169" s="18"/>
      <c r="P1169" s="18"/>
    </row>
    <row r="1170" spans="5:16" s="17" customFormat="1" x14ac:dyDescent="0.2">
      <c r="E1170" s="18"/>
      <c r="F1170" s="18"/>
      <c r="G1170" s="18"/>
      <c r="H1170" s="18"/>
      <c r="I1170" s="18"/>
      <c r="J1170" s="18"/>
      <c r="K1170" s="18"/>
      <c r="L1170" s="18"/>
      <c r="M1170" s="18"/>
      <c r="N1170" s="18"/>
      <c r="O1170" s="18"/>
      <c r="P1170" s="18"/>
    </row>
    <row r="1171" spans="5:16" s="17" customFormat="1" x14ac:dyDescent="0.2">
      <c r="E1171" s="18"/>
      <c r="F1171" s="18"/>
      <c r="G1171" s="18"/>
      <c r="H1171" s="18"/>
      <c r="I1171" s="18"/>
      <c r="J1171" s="18"/>
      <c r="K1171" s="18"/>
      <c r="L1171" s="18"/>
      <c r="M1171" s="18"/>
      <c r="N1171" s="18"/>
      <c r="O1171" s="18"/>
      <c r="P1171" s="18"/>
    </row>
    <row r="1172" spans="5:16" s="17" customFormat="1" x14ac:dyDescent="0.2">
      <c r="E1172" s="18"/>
      <c r="F1172" s="18"/>
      <c r="G1172" s="18"/>
      <c r="H1172" s="18"/>
      <c r="I1172" s="18"/>
      <c r="J1172" s="18"/>
      <c r="K1172" s="18"/>
      <c r="L1172" s="18"/>
      <c r="M1172" s="18"/>
      <c r="N1172" s="18"/>
      <c r="O1172" s="18"/>
      <c r="P1172" s="18"/>
    </row>
    <row r="1173" spans="5:16" s="17" customFormat="1" x14ac:dyDescent="0.2">
      <c r="E1173" s="18"/>
      <c r="F1173" s="18"/>
      <c r="G1173" s="18"/>
      <c r="H1173" s="18"/>
      <c r="I1173" s="18"/>
      <c r="J1173" s="18"/>
      <c r="K1173" s="18"/>
      <c r="L1173" s="18"/>
      <c r="M1173" s="18"/>
      <c r="N1173" s="18"/>
      <c r="O1173" s="18"/>
      <c r="P1173" s="18"/>
    </row>
    <row r="1174" spans="5:16" s="17" customFormat="1" x14ac:dyDescent="0.2">
      <c r="E1174" s="18"/>
      <c r="F1174" s="18"/>
      <c r="G1174" s="18"/>
      <c r="H1174" s="18"/>
      <c r="I1174" s="18"/>
      <c r="J1174" s="18"/>
      <c r="K1174" s="18"/>
      <c r="L1174" s="18"/>
      <c r="M1174" s="18"/>
      <c r="N1174" s="18"/>
      <c r="O1174" s="18"/>
      <c r="P1174" s="18"/>
    </row>
    <row r="1175" spans="5:16" s="17" customFormat="1" x14ac:dyDescent="0.2">
      <c r="E1175" s="18"/>
      <c r="F1175" s="18"/>
      <c r="G1175" s="18"/>
      <c r="H1175" s="18"/>
      <c r="I1175" s="18"/>
      <c r="J1175" s="18"/>
      <c r="K1175" s="18"/>
      <c r="L1175" s="18"/>
      <c r="M1175" s="18"/>
      <c r="N1175" s="18"/>
      <c r="O1175" s="18"/>
      <c r="P1175" s="18"/>
    </row>
    <row r="1176" spans="5:16" s="17" customFormat="1" x14ac:dyDescent="0.2">
      <c r="E1176" s="18"/>
      <c r="F1176" s="18"/>
      <c r="G1176" s="18"/>
      <c r="H1176" s="18"/>
      <c r="I1176" s="18"/>
      <c r="J1176" s="18"/>
      <c r="K1176" s="18"/>
      <c r="L1176" s="18"/>
      <c r="M1176" s="18"/>
      <c r="N1176" s="18"/>
      <c r="O1176" s="18"/>
      <c r="P1176" s="18"/>
    </row>
    <row r="1177" spans="5:16" s="17" customFormat="1" x14ac:dyDescent="0.2">
      <c r="E1177" s="18"/>
      <c r="F1177" s="18"/>
      <c r="G1177" s="18"/>
      <c r="H1177" s="18"/>
      <c r="I1177" s="18"/>
      <c r="J1177" s="18"/>
      <c r="K1177" s="18"/>
      <c r="L1177" s="18"/>
      <c r="M1177" s="18"/>
      <c r="N1177" s="18"/>
      <c r="O1177" s="18"/>
      <c r="P1177" s="18"/>
    </row>
    <row r="1178" spans="5:16" s="17" customFormat="1" x14ac:dyDescent="0.2">
      <c r="E1178" s="18"/>
      <c r="F1178" s="18"/>
      <c r="G1178" s="18"/>
      <c r="H1178" s="18"/>
      <c r="I1178" s="18"/>
      <c r="J1178" s="18"/>
      <c r="K1178" s="18"/>
      <c r="L1178" s="18"/>
      <c r="M1178" s="18"/>
      <c r="N1178" s="18"/>
      <c r="O1178" s="18"/>
      <c r="P1178" s="18"/>
    </row>
    <row r="1179" spans="5:16" s="17" customFormat="1" x14ac:dyDescent="0.2">
      <c r="E1179" s="18"/>
      <c r="F1179" s="18"/>
      <c r="G1179" s="18"/>
      <c r="H1179" s="18"/>
      <c r="I1179" s="18"/>
      <c r="J1179" s="18"/>
      <c r="K1179" s="18"/>
      <c r="L1179" s="18"/>
      <c r="M1179" s="18"/>
      <c r="N1179" s="18"/>
      <c r="O1179" s="18"/>
      <c r="P1179" s="18"/>
    </row>
    <row r="1180" spans="5:16" s="17" customFormat="1" x14ac:dyDescent="0.2">
      <c r="E1180" s="18"/>
      <c r="F1180" s="18"/>
      <c r="G1180" s="18"/>
      <c r="H1180" s="18"/>
      <c r="I1180" s="18"/>
      <c r="J1180" s="18"/>
      <c r="K1180" s="18"/>
      <c r="L1180" s="18"/>
      <c r="M1180" s="18"/>
      <c r="N1180" s="18"/>
      <c r="O1180" s="18"/>
      <c r="P1180" s="18"/>
    </row>
    <row r="1181" spans="5:16" s="17" customFormat="1" x14ac:dyDescent="0.2">
      <c r="E1181" s="18"/>
      <c r="F1181" s="18"/>
      <c r="G1181" s="18"/>
      <c r="H1181" s="18"/>
      <c r="I1181" s="18"/>
      <c r="J1181" s="18"/>
      <c r="K1181" s="18"/>
      <c r="L1181" s="18"/>
      <c r="M1181" s="18"/>
      <c r="N1181" s="18"/>
      <c r="O1181" s="18"/>
      <c r="P1181" s="18"/>
    </row>
    <row r="1182" spans="5:16" s="17" customFormat="1" x14ac:dyDescent="0.2">
      <c r="E1182" s="18"/>
      <c r="F1182" s="18"/>
      <c r="G1182" s="18"/>
      <c r="H1182" s="18"/>
      <c r="I1182" s="18"/>
      <c r="J1182" s="18"/>
      <c r="K1182" s="18"/>
      <c r="L1182" s="18"/>
      <c r="M1182" s="18"/>
      <c r="N1182" s="18"/>
      <c r="O1182" s="18"/>
      <c r="P1182" s="18"/>
    </row>
    <row r="1183" spans="5:16" s="17" customFormat="1" x14ac:dyDescent="0.2">
      <c r="E1183" s="18"/>
      <c r="F1183" s="18"/>
      <c r="G1183" s="18"/>
      <c r="H1183" s="18"/>
      <c r="I1183" s="18"/>
      <c r="J1183" s="18"/>
      <c r="K1183" s="18"/>
      <c r="L1183" s="18"/>
      <c r="M1183" s="18"/>
      <c r="N1183" s="18"/>
      <c r="O1183" s="18"/>
      <c r="P1183" s="18"/>
    </row>
    <row r="1184" spans="5:16" s="17" customFormat="1" x14ac:dyDescent="0.2">
      <c r="E1184" s="18"/>
      <c r="F1184" s="18"/>
      <c r="G1184" s="18"/>
      <c r="H1184" s="18"/>
      <c r="I1184" s="18"/>
      <c r="J1184" s="18"/>
      <c r="K1184" s="18"/>
      <c r="L1184" s="18"/>
      <c r="M1184" s="18"/>
      <c r="N1184" s="18"/>
      <c r="O1184" s="18"/>
      <c r="P1184" s="18"/>
    </row>
    <row r="1185" spans="5:16" s="17" customFormat="1" x14ac:dyDescent="0.2">
      <c r="E1185" s="18"/>
      <c r="F1185" s="18"/>
      <c r="G1185" s="18"/>
      <c r="H1185" s="18"/>
      <c r="I1185" s="18"/>
      <c r="J1185" s="18"/>
      <c r="K1185" s="18"/>
      <c r="L1185" s="18"/>
      <c r="M1185" s="18"/>
      <c r="N1185" s="18"/>
      <c r="O1185" s="18"/>
      <c r="P1185" s="18"/>
    </row>
    <row r="1186" spans="5:16" s="17" customFormat="1" x14ac:dyDescent="0.2">
      <c r="E1186" s="18"/>
      <c r="F1186" s="18"/>
      <c r="G1186" s="18"/>
      <c r="H1186" s="18"/>
      <c r="I1186" s="18"/>
      <c r="J1186" s="18"/>
      <c r="K1186" s="18"/>
      <c r="L1186" s="18"/>
      <c r="M1186" s="18"/>
      <c r="N1186" s="18"/>
      <c r="O1186" s="18"/>
      <c r="P1186" s="18"/>
    </row>
    <row r="1187" spans="5:16" s="17" customFormat="1" x14ac:dyDescent="0.2">
      <c r="E1187" s="18"/>
      <c r="F1187" s="18"/>
      <c r="G1187" s="18"/>
      <c r="H1187" s="18"/>
      <c r="I1187" s="18"/>
      <c r="J1187" s="18"/>
      <c r="K1187" s="18"/>
      <c r="L1187" s="18"/>
      <c r="M1187" s="18"/>
      <c r="N1187" s="18"/>
      <c r="O1187" s="18"/>
      <c r="P1187" s="18"/>
    </row>
    <row r="1188" spans="5:16" s="17" customFormat="1" x14ac:dyDescent="0.2">
      <c r="E1188" s="18"/>
      <c r="F1188" s="18"/>
      <c r="G1188" s="18"/>
      <c r="H1188" s="18"/>
      <c r="I1188" s="18"/>
      <c r="J1188" s="18"/>
      <c r="K1188" s="18"/>
      <c r="L1188" s="18"/>
      <c r="M1188" s="18"/>
      <c r="N1188" s="18"/>
      <c r="O1188" s="18"/>
      <c r="P1188" s="18"/>
    </row>
    <row r="1189" spans="5:16" s="17" customFormat="1" x14ac:dyDescent="0.2">
      <c r="E1189" s="18"/>
      <c r="F1189" s="18"/>
      <c r="G1189" s="18"/>
      <c r="H1189" s="18"/>
      <c r="I1189" s="18"/>
      <c r="J1189" s="18"/>
      <c r="K1189" s="18"/>
      <c r="L1189" s="18"/>
      <c r="M1189" s="18"/>
      <c r="N1189" s="18"/>
      <c r="O1189" s="18"/>
      <c r="P1189" s="18"/>
    </row>
    <row r="1190" spans="5:16" s="17" customFormat="1" x14ac:dyDescent="0.2">
      <c r="E1190" s="18"/>
      <c r="F1190" s="18"/>
      <c r="G1190" s="18"/>
      <c r="H1190" s="18"/>
      <c r="I1190" s="18"/>
      <c r="J1190" s="18"/>
      <c r="K1190" s="18"/>
      <c r="L1190" s="18"/>
      <c r="M1190" s="18"/>
      <c r="N1190" s="18"/>
      <c r="O1190" s="18"/>
      <c r="P1190" s="18"/>
    </row>
    <row r="1191" spans="5:16" s="17" customFormat="1" x14ac:dyDescent="0.2">
      <c r="E1191" s="18"/>
      <c r="F1191" s="18"/>
      <c r="G1191" s="18"/>
      <c r="H1191" s="18"/>
      <c r="I1191" s="18"/>
      <c r="J1191" s="18"/>
      <c r="K1191" s="18"/>
      <c r="L1191" s="18"/>
      <c r="M1191" s="18"/>
      <c r="N1191" s="18"/>
      <c r="O1191" s="18"/>
      <c r="P1191" s="18"/>
    </row>
    <row r="1192" spans="5:16" s="17" customFormat="1" x14ac:dyDescent="0.2">
      <c r="E1192" s="18"/>
      <c r="F1192" s="18"/>
      <c r="G1192" s="18"/>
      <c r="H1192" s="18"/>
      <c r="I1192" s="18"/>
      <c r="J1192" s="18"/>
      <c r="K1192" s="18"/>
      <c r="L1192" s="18"/>
      <c r="M1192" s="18"/>
      <c r="N1192" s="18"/>
      <c r="O1192" s="18"/>
      <c r="P1192" s="18"/>
    </row>
    <row r="1193" spans="5:16" s="17" customFormat="1" x14ac:dyDescent="0.2">
      <c r="E1193" s="18"/>
      <c r="F1193" s="18"/>
      <c r="G1193" s="18"/>
      <c r="H1193" s="18"/>
      <c r="I1193" s="18"/>
      <c r="J1193" s="18"/>
      <c r="K1193" s="18"/>
      <c r="L1193" s="18"/>
      <c r="M1193" s="18"/>
      <c r="N1193" s="18"/>
      <c r="O1193" s="18"/>
      <c r="P1193" s="18"/>
    </row>
    <row r="1194" spans="5:16" s="17" customFormat="1" x14ac:dyDescent="0.2">
      <c r="E1194" s="18"/>
      <c r="F1194" s="18"/>
      <c r="G1194" s="18"/>
      <c r="H1194" s="18"/>
      <c r="I1194" s="18"/>
      <c r="J1194" s="18"/>
      <c r="K1194" s="18"/>
      <c r="L1194" s="18"/>
      <c r="M1194" s="18"/>
      <c r="N1194" s="18"/>
      <c r="O1194" s="18"/>
      <c r="P1194" s="18"/>
    </row>
    <row r="1195" spans="5:16" s="17" customFormat="1" x14ac:dyDescent="0.2">
      <c r="E1195" s="18"/>
      <c r="F1195" s="18"/>
      <c r="G1195" s="18"/>
      <c r="H1195" s="18"/>
      <c r="I1195" s="18"/>
      <c r="J1195" s="18"/>
      <c r="K1195" s="18"/>
      <c r="L1195" s="18"/>
      <c r="M1195" s="18"/>
      <c r="N1195" s="18"/>
      <c r="O1195" s="18"/>
      <c r="P1195" s="18"/>
    </row>
    <row r="1196" spans="5:16" s="17" customFormat="1" x14ac:dyDescent="0.2">
      <c r="E1196" s="18"/>
      <c r="F1196" s="18"/>
      <c r="G1196" s="18"/>
      <c r="H1196" s="18"/>
      <c r="I1196" s="18"/>
      <c r="J1196" s="18"/>
      <c r="K1196" s="18"/>
      <c r="L1196" s="18"/>
      <c r="M1196" s="18"/>
      <c r="N1196" s="18"/>
      <c r="O1196" s="18"/>
      <c r="P1196" s="18"/>
    </row>
    <row r="1197" spans="5:16" s="17" customFormat="1" x14ac:dyDescent="0.2">
      <c r="E1197" s="18"/>
      <c r="F1197" s="18"/>
      <c r="G1197" s="18"/>
      <c r="H1197" s="18"/>
      <c r="I1197" s="18"/>
      <c r="J1197" s="18"/>
      <c r="K1197" s="18"/>
      <c r="L1197" s="18"/>
      <c r="M1197" s="18"/>
      <c r="N1197" s="18"/>
      <c r="O1197" s="18"/>
      <c r="P1197" s="18"/>
    </row>
    <row r="1198" spans="5:16" s="17" customFormat="1" x14ac:dyDescent="0.2">
      <c r="E1198" s="18"/>
      <c r="F1198" s="18"/>
      <c r="G1198" s="18"/>
      <c r="H1198" s="18"/>
      <c r="I1198" s="18"/>
      <c r="J1198" s="18"/>
      <c r="K1198" s="18"/>
      <c r="L1198" s="18"/>
      <c r="M1198" s="18"/>
      <c r="N1198" s="18"/>
      <c r="O1198" s="18"/>
      <c r="P1198" s="18"/>
    </row>
    <row r="1199" spans="5:16" s="17" customFormat="1" x14ac:dyDescent="0.2">
      <c r="E1199" s="18"/>
      <c r="F1199" s="18"/>
      <c r="G1199" s="18"/>
      <c r="H1199" s="18"/>
      <c r="I1199" s="18"/>
      <c r="J1199" s="18"/>
      <c r="K1199" s="18"/>
      <c r="L1199" s="18"/>
      <c r="M1199" s="18"/>
      <c r="N1199" s="18"/>
      <c r="O1199" s="18"/>
      <c r="P1199" s="18"/>
    </row>
    <row r="1200" spans="5:16" s="17" customFormat="1" x14ac:dyDescent="0.2">
      <c r="E1200" s="18"/>
      <c r="F1200" s="18"/>
      <c r="G1200" s="18"/>
      <c r="H1200" s="18"/>
      <c r="I1200" s="18"/>
      <c r="J1200" s="18"/>
      <c r="K1200" s="18"/>
      <c r="L1200" s="18"/>
      <c r="M1200" s="18"/>
      <c r="N1200" s="18"/>
      <c r="O1200" s="18"/>
      <c r="P1200" s="18"/>
    </row>
    <row r="1201" spans="5:16" s="17" customFormat="1" x14ac:dyDescent="0.2">
      <c r="E1201" s="18"/>
      <c r="F1201" s="18"/>
      <c r="G1201" s="18"/>
      <c r="H1201" s="18"/>
      <c r="I1201" s="18"/>
      <c r="J1201" s="18"/>
      <c r="K1201" s="18"/>
      <c r="L1201" s="18"/>
      <c r="M1201" s="18"/>
      <c r="N1201" s="18"/>
      <c r="O1201" s="18"/>
      <c r="P1201" s="18"/>
    </row>
    <row r="1202" spans="5:16" s="17" customFormat="1" x14ac:dyDescent="0.2">
      <c r="E1202" s="18"/>
      <c r="F1202" s="18"/>
      <c r="G1202" s="18"/>
      <c r="H1202" s="18"/>
      <c r="I1202" s="18"/>
      <c r="J1202" s="18"/>
      <c r="K1202" s="18"/>
      <c r="L1202" s="18"/>
      <c r="M1202" s="18"/>
      <c r="N1202" s="18"/>
      <c r="O1202" s="18"/>
      <c r="P1202" s="18"/>
    </row>
    <row r="1203" spans="5:16" s="17" customFormat="1" x14ac:dyDescent="0.2">
      <c r="E1203" s="18"/>
      <c r="F1203" s="18"/>
      <c r="G1203" s="18"/>
      <c r="H1203" s="18"/>
      <c r="I1203" s="18"/>
      <c r="J1203" s="18"/>
      <c r="K1203" s="18"/>
      <c r="L1203" s="18"/>
      <c r="M1203" s="18"/>
      <c r="N1203" s="18"/>
      <c r="O1203" s="18"/>
      <c r="P1203" s="18"/>
    </row>
    <row r="1204" spans="5:16" s="17" customFormat="1" x14ac:dyDescent="0.2">
      <c r="E1204" s="18"/>
      <c r="F1204" s="18"/>
      <c r="G1204" s="18"/>
      <c r="H1204" s="18"/>
      <c r="I1204" s="18"/>
      <c r="J1204" s="18"/>
      <c r="K1204" s="18"/>
      <c r="L1204" s="18"/>
      <c r="M1204" s="18"/>
      <c r="N1204" s="18"/>
      <c r="O1204" s="18"/>
      <c r="P1204" s="18"/>
    </row>
    <row r="1205" spans="5:16" s="17" customFormat="1" x14ac:dyDescent="0.2">
      <c r="E1205" s="18"/>
      <c r="F1205" s="18"/>
      <c r="G1205" s="18"/>
      <c r="H1205" s="18"/>
      <c r="I1205" s="18"/>
      <c r="J1205" s="18"/>
      <c r="K1205" s="18"/>
      <c r="L1205" s="18"/>
      <c r="M1205" s="18"/>
      <c r="N1205" s="18"/>
      <c r="O1205" s="18"/>
      <c r="P1205" s="18"/>
    </row>
    <row r="1206" spans="5:16" s="17" customFormat="1" x14ac:dyDescent="0.2">
      <c r="E1206" s="18"/>
      <c r="F1206" s="18"/>
      <c r="G1206" s="18"/>
      <c r="H1206" s="18"/>
      <c r="I1206" s="18"/>
      <c r="J1206" s="18"/>
      <c r="K1206" s="18"/>
      <c r="L1206" s="18"/>
      <c r="M1206" s="18"/>
      <c r="N1206" s="18"/>
      <c r="O1206" s="18"/>
      <c r="P1206" s="18"/>
    </row>
    <row r="1207" spans="5:16" s="17" customFormat="1" x14ac:dyDescent="0.2">
      <c r="E1207" s="18"/>
      <c r="F1207" s="18"/>
      <c r="G1207" s="18"/>
      <c r="H1207" s="18"/>
      <c r="I1207" s="18"/>
      <c r="J1207" s="18"/>
      <c r="K1207" s="18"/>
      <c r="L1207" s="18"/>
      <c r="M1207" s="18"/>
      <c r="N1207" s="18"/>
      <c r="O1207" s="18"/>
      <c r="P1207" s="18"/>
    </row>
    <row r="1208" spans="5:16" s="17" customFormat="1" x14ac:dyDescent="0.2">
      <c r="E1208" s="18"/>
      <c r="F1208" s="18"/>
      <c r="G1208" s="18"/>
      <c r="H1208" s="18"/>
      <c r="I1208" s="18"/>
      <c r="J1208" s="18"/>
      <c r="K1208" s="18"/>
      <c r="L1208" s="18"/>
      <c r="M1208" s="18"/>
      <c r="N1208" s="18"/>
      <c r="O1208" s="18"/>
      <c r="P1208" s="18"/>
    </row>
    <row r="1209" spans="5:16" s="17" customFormat="1" x14ac:dyDescent="0.2">
      <c r="E1209" s="18"/>
      <c r="F1209" s="18"/>
      <c r="G1209" s="18"/>
      <c r="H1209" s="18"/>
      <c r="I1209" s="18"/>
      <c r="J1209" s="18"/>
      <c r="K1209" s="18"/>
      <c r="L1209" s="18"/>
      <c r="M1209" s="18"/>
      <c r="N1209" s="18"/>
      <c r="O1209" s="18"/>
      <c r="P1209" s="18"/>
    </row>
    <row r="1210" spans="5:16" s="17" customFormat="1" x14ac:dyDescent="0.2">
      <c r="E1210" s="18"/>
      <c r="F1210" s="18"/>
      <c r="G1210" s="18"/>
      <c r="H1210" s="18"/>
      <c r="I1210" s="18"/>
      <c r="J1210" s="18"/>
      <c r="K1210" s="18"/>
      <c r="L1210" s="18"/>
      <c r="M1210" s="18"/>
      <c r="N1210" s="18"/>
      <c r="O1210" s="18"/>
      <c r="P1210" s="18"/>
    </row>
    <row r="1211" spans="5:16" s="17" customFormat="1" x14ac:dyDescent="0.2">
      <c r="E1211" s="18"/>
      <c r="F1211" s="18"/>
      <c r="G1211" s="18"/>
      <c r="H1211" s="18"/>
      <c r="I1211" s="18"/>
      <c r="J1211" s="18"/>
      <c r="K1211" s="18"/>
      <c r="L1211" s="18"/>
      <c r="M1211" s="18"/>
      <c r="N1211" s="18"/>
      <c r="O1211" s="18"/>
      <c r="P1211" s="18"/>
    </row>
    <row r="1212" spans="5:16" s="17" customFormat="1" x14ac:dyDescent="0.2">
      <c r="E1212" s="18"/>
      <c r="F1212" s="18"/>
      <c r="G1212" s="18"/>
      <c r="H1212" s="18"/>
      <c r="I1212" s="18"/>
      <c r="J1212" s="18"/>
      <c r="K1212" s="18"/>
      <c r="L1212" s="18"/>
      <c r="M1212" s="18"/>
      <c r="N1212" s="18"/>
      <c r="O1212" s="18"/>
      <c r="P1212" s="18"/>
    </row>
    <row r="1213" spans="5:16" s="17" customFormat="1" x14ac:dyDescent="0.2">
      <c r="E1213" s="18"/>
      <c r="F1213" s="18"/>
      <c r="G1213" s="18"/>
      <c r="H1213" s="18"/>
      <c r="I1213" s="18"/>
      <c r="J1213" s="18"/>
      <c r="K1213" s="18"/>
      <c r="L1213" s="18"/>
      <c r="M1213" s="18"/>
      <c r="N1213" s="18"/>
      <c r="O1213" s="18"/>
      <c r="P1213" s="18"/>
    </row>
    <row r="1214" spans="5:16" s="17" customFormat="1" x14ac:dyDescent="0.2">
      <c r="E1214" s="18"/>
      <c r="F1214" s="18"/>
      <c r="G1214" s="18"/>
      <c r="H1214" s="18"/>
      <c r="I1214" s="18"/>
      <c r="J1214" s="18"/>
      <c r="K1214" s="18"/>
      <c r="L1214" s="18"/>
      <c r="M1214" s="18"/>
      <c r="N1214" s="18"/>
      <c r="O1214" s="18"/>
      <c r="P1214" s="18"/>
    </row>
    <row r="1215" spans="5:16" s="17" customFormat="1" x14ac:dyDescent="0.2">
      <c r="E1215" s="18"/>
      <c r="F1215" s="18"/>
      <c r="G1215" s="18"/>
      <c r="H1215" s="18"/>
      <c r="I1215" s="18"/>
      <c r="J1215" s="18"/>
      <c r="K1215" s="18"/>
      <c r="L1215" s="18"/>
      <c r="M1215" s="18"/>
      <c r="N1215" s="18"/>
      <c r="O1215" s="18"/>
      <c r="P1215" s="18"/>
    </row>
    <row r="1216" spans="5:16" s="17" customFormat="1" x14ac:dyDescent="0.2">
      <c r="E1216" s="18"/>
      <c r="F1216" s="18"/>
      <c r="G1216" s="18"/>
      <c r="H1216" s="18"/>
      <c r="I1216" s="18"/>
      <c r="J1216" s="18"/>
      <c r="K1216" s="18"/>
      <c r="L1216" s="18"/>
      <c r="M1216" s="18"/>
      <c r="N1216" s="18"/>
      <c r="O1216" s="18"/>
      <c r="P1216" s="18"/>
    </row>
    <row r="1217" spans="5:16" s="17" customFormat="1" x14ac:dyDescent="0.2">
      <c r="E1217" s="18"/>
      <c r="F1217" s="18"/>
      <c r="G1217" s="18"/>
      <c r="H1217" s="18"/>
      <c r="I1217" s="18"/>
      <c r="J1217" s="18"/>
      <c r="K1217" s="18"/>
      <c r="L1217" s="18"/>
      <c r="M1217" s="18"/>
      <c r="N1217" s="18"/>
      <c r="O1217" s="18"/>
      <c r="P1217" s="18"/>
    </row>
    <row r="1218" spans="5:16" s="17" customFormat="1" x14ac:dyDescent="0.2">
      <c r="E1218" s="18"/>
      <c r="F1218" s="18"/>
      <c r="G1218" s="18"/>
      <c r="H1218" s="18"/>
      <c r="I1218" s="18"/>
      <c r="J1218" s="18"/>
      <c r="K1218" s="18"/>
      <c r="L1218" s="18"/>
      <c r="M1218" s="18"/>
      <c r="N1218" s="18"/>
      <c r="O1218" s="18"/>
      <c r="P1218" s="18"/>
    </row>
    <row r="1219" spans="5:16" s="17" customFormat="1" x14ac:dyDescent="0.2">
      <c r="E1219" s="18"/>
      <c r="F1219" s="18"/>
      <c r="G1219" s="18"/>
      <c r="H1219" s="18"/>
      <c r="I1219" s="18"/>
      <c r="J1219" s="18"/>
      <c r="K1219" s="18"/>
      <c r="L1219" s="18"/>
      <c r="M1219" s="18"/>
      <c r="N1219" s="18"/>
      <c r="O1219" s="18"/>
      <c r="P1219" s="18"/>
    </row>
    <row r="1220" spans="5:16" s="17" customFormat="1" x14ac:dyDescent="0.2">
      <c r="E1220" s="18"/>
      <c r="F1220" s="18"/>
      <c r="G1220" s="18"/>
      <c r="H1220" s="18"/>
      <c r="I1220" s="18"/>
      <c r="J1220" s="18"/>
      <c r="K1220" s="18"/>
      <c r="L1220" s="18"/>
      <c r="M1220" s="18"/>
      <c r="N1220" s="18"/>
      <c r="O1220" s="18"/>
      <c r="P1220" s="18"/>
    </row>
    <row r="1221" spans="5:16" s="17" customFormat="1" x14ac:dyDescent="0.2">
      <c r="E1221" s="18"/>
      <c r="F1221" s="18"/>
      <c r="G1221" s="18"/>
      <c r="H1221" s="18"/>
      <c r="I1221" s="18"/>
      <c r="J1221" s="18"/>
      <c r="K1221" s="18"/>
      <c r="L1221" s="18"/>
      <c r="M1221" s="18"/>
      <c r="N1221" s="18"/>
      <c r="O1221" s="18"/>
      <c r="P1221" s="18"/>
    </row>
    <row r="1222" spans="5:16" s="17" customFormat="1" x14ac:dyDescent="0.2">
      <c r="E1222" s="18"/>
      <c r="F1222" s="18"/>
      <c r="G1222" s="18"/>
      <c r="H1222" s="18"/>
      <c r="I1222" s="18"/>
      <c r="J1222" s="18"/>
      <c r="K1222" s="18"/>
      <c r="L1222" s="18"/>
      <c r="M1222" s="18"/>
      <c r="N1222" s="18"/>
      <c r="O1222" s="18"/>
      <c r="P1222" s="18"/>
    </row>
    <row r="1223" spans="5:16" s="17" customFormat="1" x14ac:dyDescent="0.2">
      <c r="E1223" s="18"/>
      <c r="F1223" s="18"/>
      <c r="G1223" s="18"/>
      <c r="H1223" s="18"/>
      <c r="I1223" s="18"/>
      <c r="J1223" s="18"/>
      <c r="K1223" s="18"/>
      <c r="L1223" s="18"/>
      <c r="M1223" s="18"/>
      <c r="N1223" s="18"/>
      <c r="O1223" s="18"/>
      <c r="P1223" s="18"/>
    </row>
    <row r="1224" spans="5:16" s="17" customFormat="1" x14ac:dyDescent="0.2">
      <c r="E1224" s="18"/>
      <c r="F1224" s="18"/>
      <c r="G1224" s="18"/>
      <c r="H1224" s="18"/>
      <c r="I1224" s="18"/>
      <c r="J1224" s="18"/>
      <c r="K1224" s="18"/>
      <c r="L1224" s="18"/>
      <c r="M1224" s="18"/>
      <c r="N1224" s="18"/>
      <c r="O1224" s="18"/>
      <c r="P1224" s="18"/>
    </row>
    <row r="1225" spans="5:16" s="17" customFormat="1" x14ac:dyDescent="0.2">
      <c r="E1225" s="18"/>
      <c r="F1225" s="18"/>
      <c r="G1225" s="18"/>
      <c r="H1225" s="18"/>
      <c r="I1225" s="18"/>
      <c r="J1225" s="18"/>
      <c r="K1225" s="18"/>
      <c r="L1225" s="18"/>
      <c r="M1225" s="18"/>
      <c r="N1225" s="18"/>
      <c r="O1225" s="18"/>
      <c r="P1225" s="18"/>
    </row>
    <row r="1226" spans="5:16" s="17" customFormat="1" x14ac:dyDescent="0.2">
      <c r="E1226" s="18"/>
      <c r="F1226" s="18"/>
      <c r="G1226" s="18"/>
      <c r="H1226" s="18"/>
      <c r="I1226" s="18"/>
      <c r="J1226" s="18"/>
      <c r="K1226" s="18"/>
      <c r="L1226" s="18"/>
      <c r="M1226" s="18"/>
      <c r="N1226" s="18"/>
      <c r="O1226" s="18"/>
      <c r="P1226" s="18"/>
    </row>
    <row r="1227" spans="5:16" s="17" customFormat="1" x14ac:dyDescent="0.2">
      <c r="E1227" s="18"/>
      <c r="F1227" s="18"/>
      <c r="G1227" s="18"/>
      <c r="H1227" s="18"/>
      <c r="I1227" s="18"/>
      <c r="J1227" s="18"/>
      <c r="K1227" s="18"/>
      <c r="L1227" s="18"/>
      <c r="M1227" s="18"/>
      <c r="N1227" s="18"/>
      <c r="O1227" s="18"/>
      <c r="P1227" s="18"/>
    </row>
    <row r="1228" spans="5:16" s="17" customFormat="1" x14ac:dyDescent="0.2">
      <c r="E1228" s="18"/>
      <c r="F1228" s="18"/>
      <c r="G1228" s="18"/>
      <c r="H1228" s="18"/>
      <c r="I1228" s="18"/>
      <c r="J1228" s="18"/>
      <c r="K1228" s="18"/>
      <c r="L1228" s="18"/>
      <c r="M1228" s="18"/>
      <c r="N1228" s="18"/>
      <c r="O1228" s="18"/>
      <c r="P1228" s="18"/>
    </row>
    <row r="1229" spans="5:16" s="17" customFormat="1" x14ac:dyDescent="0.2">
      <c r="E1229" s="18"/>
      <c r="F1229" s="18"/>
      <c r="G1229" s="18"/>
      <c r="H1229" s="18"/>
      <c r="I1229" s="18"/>
      <c r="J1229" s="18"/>
      <c r="K1229" s="18"/>
      <c r="L1229" s="18"/>
      <c r="M1229" s="18"/>
      <c r="N1229" s="18"/>
      <c r="O1229" s="18"/>
      <c r="P1229" s="18"/>
    </row>
    <row r="1230" spans="5:16" s="17" customFormat="1" x14ac:dyDescent="0.2">
      <c r="E1230" s="18"/>
      <c r="F1230" s="18"/>
      <c r="G1230" s="18"/>
      <c r="H1230" s="18"/>
      <c r="I1230" s="18"/>
      <c r="J1230" s="18"/>
      <c r="K1230" s="18"/>
      <c r="L1230" s="18"/>
      <c r="M1230" s="18"/>
      <c r="N1230" s="18"/>
      <c r="O1230" s="18"/>
      <c r="P1230" s="18"/>
    </row>
    <row r="1231" spans="5:16" s="17" customFormat="1" x14ac:dyDescent="0.2">
      <c r="E1231" s="18"/>
      <c r="F1231" s="18"/>
      <c r="G1231" s="18"/>
      <c r="H1231" s="18"/>
      <c r="I1231" s="18"/>
      <c r="J1231" s="18"/>
      <c r="K1231" s="18"/>
      <c r="L1231" s="18"/>
      <c r="M1231" s="18"/>
      <c r="N1231" s="18"/>
      <c r="O1231" s="18"/>
      <c r="P1231" s="18"/>
    </row>
    <row r="1232" spans="5:16" s="17" customFormat="1" x14ac:dyDescent="0.2">
      <c r="E1232" s="18"/>
      <c r="F1232" s="18"/>
      <c r="G1232" s="18"/>
      <c r="H1232" s="18"/>
      <c r="I1232" s="18"/>
      <c r="J1232" s="18"/>
      <c r="K1232" s="18"/>
      <c r="L1232" s="18"/>
      <c r="M1232" s="18"/>
      <c r="N1232" s="18"/>
      <c r="O1232" s="18"/>
      <c r="P1232" s="18"/>
    </row>
    <row r="1233" spans="5:16" s="17" customFormat="1" x14ac:dyDescent="0.2">
      <c r="E1233" s="18"/>
      <c r="F1233" s="18"/>
      <c r="G1233" s="18"/>
      <c r="H1233" s="18"/>
      <c r="I1233" s="18"/>
      <c r="J1233" s="18"/>
      <c r="K1233" s="18"/>
      <c r="L1233" s="18"/>
      <c r="M1233" s="18"/>
      <c r="N1233" s="18"/>
      <c r="O1233" s="18"/>
      <c r="P1233" s="18"/>
    </row>
    <row r="1234" spans="5:16" s="17" customFormat="1" x14ac:dyDescent="0.2">
      <c r="E1234" s="18"/>
      <c r="F1234" s="18"/>
      <c r="G1234" s="18"/>
      <c r="H1234" s="18"/>
      <c r="I1234" s="18"/>
      <c r="J1234" s="18"/>
      <c r="K1234" s="18"/>
      <c r="L1234" s="18"/>
      <c r="M1234" s="18"/>
      <c r="N1234" s="18"/>
      <c r="O1234" s="18"/>
      <c r="P1234" s="18"/>
    </row>
    <row r="1235" spans="5:16" s="17" customFormat="1" x14ac:dyDescent="0.2">
      <c r="E1235" s="18"/>
      <c r="F1235" s="18"/>
      <c r="G1235" s="18"/>
      <c r="H1235" s="18"/>
      <c r="I1235" s="18"/>
      <c r="J1235" s="18"/>
      <c r="K1235" s="18"/>
      <c r="L1235" s="18"/>
      <c r="M1235" s="18"/>
      <c r="N1235" s="18"/>
      <c r="O1235" s="18"/>
      <c r="P1235" s="18"/>
    </row>
    <row r="1236" spans="5:16" s="17" customFormat="1" x14ac:dyDescent="0.2">
      <c r="E1236" s="18"/>
      <c r="F1236" s="18"/>
      <c r="G1236" s="18"/>
      <c r="H1236" s="18"/>
      <c r="I1236" s="18"/>
      <c r="J1236" s="18"/>
      <c r="K1236" s="18"/>
      <c r="L1236" s="18"/>
      <c r="M1236" s="18"/>
      <c r="N1236" s="18"/>
      <c r="O1236" s="18"/>
      <c r="P1236" s="18"/>
    </row>
    <row r="1237" spans="5:16" s="17" customFormat="1" x14ac:dyDescent="0.2">
      <c r="E1237" s="18"/>
      <c r="F1237" s="18"/>
      <c r="G1237" s="18"/>
      <c r="H1237" s="18"/>
      <c r="I1237" s="18"/>
      <c r="J1237" s="18"/>
      <c r="K1237" s="18"/>
      <c r="L1237" s="18"/>
      <c r="M1237" s="18"/>
      <c r="N1237" s="18"/>
      <c r="O1237" s="18"/>
      <c r="P1237" s="18"/>
    </row>
    <row r="1238" spans="5:16" s="17" customFormat="1" x14ac:dyDescent="0.2">
      <c r="E1238" s="18"/>
      <c r="F1238" s="18"/>
      <c r="G1238" s="18"/>
      <c r="H1238" s="18"/>
      <c r="I1238" s="18"/>
      <c r="J1238" s="18"/>
      <c r="K1238" s="18"/>
      <c r="L1238" s="18"/>
      <c r="M1238" s="18"/>
      <c r="N1238" s="18"/>
      <c r="O1238" s="18"/>
      <c r="P1238" s="18"/>
    </row>
    <row r="1239" spans="5:16" s="17" customFormat="1" x14ac:dyDescent="0.2">
      <c r="E1239" s="18"/>
      <c r="F1239" s="18"/>
      <c r="G1239" s="18"/>
      <c r="H1239" s="18"/>
      <c r="I1239" s="18"/>
      <c r="J1239" s="18"/>
      <c r="K1239" s="18"/>
      <c r="L1239" s="18"/>
      <c r="M1239" s="18"/>
      <c r="N1239" s="18"/>
      <c r="O1239" s="18"/>
      <c r="P1239" s="18"/>
    </row>
    <row r="1240" spans="5:16" s="17" customFormat="1" x14ac:dyDescent="0.2">
      <c r="E1240" s="18"/>
      <c r="F1240" s="18"/>
      <c r="G1240" s="18"/>
      <c r="H1240" s="18"/>
      <c r="I1240" s="18"/>
      <c r="J1240" s="18"/>
      <c r="K1240" s="18"/>
      <c r="L1240" s="18"/>
      <c r="M1240" s="18"/>
      <c r="N1240" s="18"/>
      <c r="O1240" s="18"/>
      <c r="P1240" s="18"/>
    </row>
    <row r="1241" spans="5:16" s="17" customFormat="1" x14ac:dyDescent="0.2">
      <c r="E1241" s="18"/>
      <c r="F1241" s="18"/>
      <c r="G1241" s="18"/>
      <c r="H1241" s="18"/>
      <c r="I1241" s="18"/>
      <c r="J1241" s="18"/>
      <c r="K1241" s="18"/>
      <c r="L1241" s="18"/>
      <c r="M1241" s="18"/>
      <c r="N1241" s="18"/>
      <c r="O1241" s="18"/>
      <c r="P1241" s="18"/>
    </row>
    <row r="1242" spans="5:16" s="17" customFormat="1" x14ac:dyDescent="0.2">
      <c r="E1242" s="18"/>
      <c r="F1242" s="18"/>
      <c r="G1242" s="18"/>
      <c r="H1242" s="18"/>
      <c r="I1242" s="18"/>
      <c r="J1242" s="18"/>
      <c r="K1242" s="18"/>
      <c r="L1242" s="18"/>
      <c r="M1242" s="18"/>
      <c r="N1242" s="18"/>
      <c r="O1242" s="18"/>
      <c r="P1242" s="18"/>
    </row>
    <row r="1243" spans="5:16" s="17" customFormat="1" x14ac:dyDescent="0.2">
      <c r="E1243" s="18"/>
      <c r="F1243" s="18"/>
      <c r="G1243" s="18"/>
      <c r="H1243" s="18"/>
      <c r="I1243" s="18"/>
      <c r="J1243" s="18"/>
      <c r="K1243" s="18"/>
      <c r="L1243" s="18"/>
      <c r="M1243" s="18"/>
      <c r="N1243" s="18"/>
      <c r="O1243" s="18"/>
      <c r="P1243" s="18"/>
    </row>
    <row r="1244" spans="5:16" s="17" customFormat="1" x14ac:dyDescent="0.2">
      <c r="E1244" s="18"/>
      <c r="F1244" s="18"/>
      <c r="G1244" s="18"/>
      <c r="H1244" s="18"/>
      <c r="I1244" s="18"/>
      <c r="J1244" s="18"/>
      <c r="K1244" s="18"/>
      <c r="L1244" s="18"/>
      <c r="M1244" s="18"/>
      <c r="N1244" s="18"/>
      <c r="O1244" s="18"/>
      <c r="P1244" s="18"/>
    </row>
    <row r="1245" spans="5:16" s="17" customFormat="1" x14ac:dyDescent="0.2">
      <c r="E1245" s="18"/>
      <c r="F1245" s="18"/>
      <c r="G1245" s="18"/>
      <c r="H1245" s="18"/>
      <c r="I1245" s="18"/>
      <c r="J1245" s="18"/>
      <c r="K1245" s="18"/>
      <c r="L1245" s="18"/>
      <c r="M1245" s="18"/>
      <c r="N1245" s="18"/>
      <c r="O1245" s="18"/>
      <c r="P1245" s="18"/>
    </row>
    <row r="1246" spans="5:16" s="17" customFormat="1" x14ac:dyDescent="0.2">
      <c r="E1246" s="18"/>
      <c r="F1246" s="18"/>
      <c r="G1246" s="18"/>
      <c r="H1246" s="18"/>
      <c r="I1246" s="18"/>
      <c r="J1246" s="18"/>
      <c r="K1246" s="18"/>
      <c r="L1246" s="18"/>
      <c r="M1246" s="18"/>
      <c r="N1246" s="18"/>
      <c r="O1246" s="18"/>
      <c r="P1246" s="18"/>
    </row>
    <row r="1247" spans="5:16" s="17" customFormat="1" x14ac:dyDescent="0.2">
      <c r="E1247" s="18"/>
      <c r="F1247" s="18"/>
      <c r="G1247" s="18"/>
      <c r="H1247" s="18"/>
      <c r="I1247" s="18"/>
      <c r="J1247" s="18"/>
      <c r="K1247" s="18"/>
      <c r="L1247" s="18"/>
      <c r="M1247" s="18"/>
      <c r="N1247" s="18"/>
      <c r="O1247" s="18"/>
      <c r="P1247" s="18"/>
    </row>
    <row r="1248" spans="5:16" s="17" customFormat="1" x14ac:dyDescent="0.2">
      <c r="E1248" s="18"/>
      <c r="F1248" s="18"/>
      <c r="G1248" s="18"/>
      <c r="H1248" s="18"/>
      <c r="I1248" s="18"/>
      <c r="J1248" s="18"/>
      <c r="K1248" s="18"/>
      <c r="L1248" s="18"/>
      <c r="M1248" s="18"/>
      <c r="N1248" s="18"/>
      <c r="O1248" s="18"/>
      <c r="P1248" s="18"/>
    </row>
    <row r="1249" spans="5:16" s="17" customFormat="1" x14ac:dyDescent="0.2">
      <c r="E1249" s="18"/>
      <c r="F1249" s="18"/>
      <c r="G1249" s="18"/>
      <c r="H1249" s="18"/>
      <c r="I1249" s="18"/>
      <c r="J1249" s="18"/>
      <c r="K1249" s="18"/>
      <c r="L1249" s="18"/>
      <c r="M1249" s="18"/>
      <c r="N1249" s="18"/>
      <c r="O1249" s="18"/>
      <c r="P1249" s="18"/>
    </row>
    <row r="1250" spans="5:16" s="17" customFormat="1" x14ac:dyDescent="0.2">
      <c r="E1250" s="18"/>
      <c r="F1250" s="18"/>
      <c r="G1250" s="18"/>
      <c r="H1250" s="18"/>
      <c r="I1250" s="18"/>
      <c r="J1250" s="18"/>
      <c r="K1250" s="18"/>
      <c r="L1250" s="18"/>
      <c r="M1250" s="18"/>
      <c r="N1250" s="18"/>
      <c r="O1250" s="18"/>
      <c r="P1250" s="18"/>
    </row>
    <row r="1251" spans="5:16" s="17" customFormat="1" x14ac:dyDescent="0.2">
      <c r="E1251" s="18"/>
      <c r="F1251" s="18"/>
      <c r="G1251" s="18"/>
      <c r="H1251" s="18"/>
      <c r="I1251" s="18"/>
      <c r="J1251" s="18"/>
      <c r="K1251" s="18"/>
      <c r="L1251" s="18"/>
      <c r="M1251" s="18"/>
      <c r="N1251" s="18"/>
      <c r="O1251" s="18"/>
      <c r="P1251" s="18"/>
    </row>
    <row r="1252" spans="5:16" s="17" customFormat="1" x14ac:dyDescent="0.2">
      <c r="E1252" s="18"/>
      <c r="F1252" s="18"/>
      <c r="G1252" s="18"/>
      <c r="H1252" s="18"/>
      <c r="I1252" s="18"/>
      <c r="J1252" s="18"/>
      <c r="K1252" s="18"/>
      <c r="L1252" s="18"/>
      <c r="M1252" s="18"/>
      <c r="N1252" s="18"/>
      <c r="O1252" s="18"/>
      <c r="P1252" s="18"/>
    </row>
    <row r="1253" spans="5:16" s="17" customFormat="1" x14ac:dyDescent="0.2">
      <c r="E1253" s="18"/>
      <c r="F1253" s="18"/>
      <c r="G1253" s="18"/>
      <c r="H1253" s="18"/>
      <c r="I1253" s="18"/>
      <c r="J1253" s="18"/>
      <c r="K1253" s="18"/>
      <c r="L1253" s="18"/>
      <c r="M1253" s="18"/>
      <c r="N1253" s="18"/>
      <c r="O1253" s="18"/>
      <c r="P1253" s="18"/>
    </row>
    <row r="1254" spans="5:16" s="17" customFormat="1" x14ac:dyDescent="0.2">
      <c r="E1254" s="18"/>
      <c r="F1254" s="18"/>
      <c r="G1254" s="18"/>
      <c r="H1254" s="18"/>
      <c r="I1254" s="18"/>
      <c r="J1254" s="18"/>
      <c r="K1254" s="18"/>
      <c r="L1254" s="18"/>
      <c r="M1254" s="18"/>
      <c r="N1254" s="18"/>
      <c r="O1254" s="18"/>
      <c r="P1254" s="18"/>
    </row>
    <row r="1255" spans="5:16" s="17" customFormat="1" x14ac:dyDescent="0.2">
      <c r="E1255" s="18"/>
      <c r="F1255" s="18"/>
      <c r="G1255" s="18"/>
      <c r="H1255" s="18"/>
      <c r="I1255" s="18"/>
      <c r="J1255" s="18"/>
      <c r="K1255" s="18"/>
      <c r="L1255" s="18"/>
      <c r="M1255" s="18"/>
      <c r="N1255" s="18"/>
      <c r="O1255" s="18"/>
      <c r="P1255" s="18"/>
    </row>
    <row r="1256" spans="5:16" s="17" customFormat="1" x14ac:dyDescent="0.2">
      <c r="E1256" s="18"/>
      <c r="F1256" s="18"/>
      <c r="G1256" s="18"/>
      <c r="H1256" s="18"/>
      <c r="I1256" s="18"/>
      <c r="J1256" s="18"/>
      <c r="K1256" s="18"/>
      <c r="L1256" s="18"/>
      <c r="M1256" s="18"/>
      <c r="N1256" s="18"/>
      <c r="O1256" s="18"/>
      <c r="P1256" s="18"/>
    </row>
    <row r="1257" spans="5:16" s="17" customFormat="1" x14ac:dyDescent="0.2">
      <c r="E1257" s="18"/>
      <c r="F1257" s="18"/>
      <c r="G1257" s="18"/>
      <c r="H1257" s="18"/>
      <c r="I1257" s="18"/>
      <c r="J1257" s="18"/>
      <c r="K1257" s="18"/>
      <c r="L1257" s="18"/>
      <c r="M1257" s="18"/>
      <c r="N1257" s="18"/>
      <c r="O1257" s="18"/>
      <c r="P1257" s="18"/>
    </row>
    <row r="1258" spans="5:16" s="17" customFormat="1" x14ac:dyDescent="0.2">
      <c r="E1258" s="18"/>
      <c r="F1258" s="18"/>
      <c r="G1258" s="18"/>
      <c r="H1258" s="18"/>
      <c r="I1258" s="18"/>
      <c r="J1258" s="18"/>
      <c r="K1258" s="18"/>
      <c r="L1258" s="18"/>
      <c r="M1258" s="18"/>
      <c r="N1258" s="18"/>
      <c r="O1258" s="18"/>
      <c r="P1258" s="18"/>
    </row>
    <row r="1259" spans="5:16" s="17" customFormat="1" x14ac:dyDescent="0.2">
      <c r="E1259" s="18"/>
      <c r="F1259" s="18"/>
      <c r="G1259" s="18"/>
      <c r="H1259" s="18"/>
      <c r="I1259" s="18"/>
      <c r="J1259" s="18"/>
      <c r="K1259" s="18"/>
      <c r="L1259" s="18"/>
      <c r="M1259" s="18"/>
      <c r="N1259" s="18"/>
      <c r="O1259" s="18"/>
      <c r="P1259" s="18"/>
    </row>
    <row r="1260" spans="5:16" s="17" customFormat="1" x14ac:dyDescent="0.2">
      <c r="E1260" s="18"/>
      <c r="F1260" s="18"/>
      <c r="G1260" s="18"/>
      <c r="H1260" s="18"/>
      <c r="I1260" s="18"/>
      <c r="J1260" s="18"/>
      <c r="K1260" s="18"/>
      <c r="L1260" s="18"/>
      <c r="M1260" s="18"/>
      <c r="N1260" s="18"/>
      <c r="O1260" s="18"/>
      <c r="P1260" s="18"/>
    </row>
    <row r="1261" spans="5:16" s="17" customFormat="1" x14ac:dyDescent="0.2">
      <c r="E1261" s="18"/>
      <c r="F1261" s="18"/>
      <c r="G1261" s="18"/>
      <c r="H1261" s="18"/>
      <c r="I1261" s="18"/>
      <c r="J1261" s="18"/>
      <c r="K1261" s="18"/>
      <c r="L1261" s="18"/>
      <c r="M1261" s="18"/>
      <c r="N1261" s="18"/>
      <c r="O1261" s="18"/>
      <c r="P1261" s="18"/>
    </row>
    <row r="1262" spans="5:16" s="17" customFormat="1" x14ac:dyDescent="0.2">
      <c r="E1262" s="18"/>
      <c r="F1262" s="18"/>
      <c r="G1262" s="18"/>
      <c r="H1262" s="18"/>
      <c r="I1262" s="18"/>
      <c r="J1262" s="18"/>
      <c r="K1262" s="18"/>
      <c r="L1262" s="18"/>
      <c r="M1262" s="18"/>
      <c r="N1262" s="18"/>
      <c r="O1262" s="18"/>
      <c r="P1262" s="18"/>
    </row>
    <row r="1263" spans="5:16" s="17" customFormat="1" x14ac:dyDescent="0.2">
      <c r="E1263" s="18"/>
      <c r="F1263" s="18"/>
      <c r="G1263" s="18"/>
      <c r="H1263" s="18"/>
      <c r="I1263" s="18"/>
      <c r="J1263" s="18"/>
      <c r="K1263" s="18"/>
      <c r="L1263" s="18"/>
      <c r="M1263" s="18"/>
      <c r="N1263" s="18"/>
      <c r="O1263" s="18"/>
      <c r="P1263" s="18"/>
    </row>
    <row r="1264" spans="5:16" s="17" customFormat="1" x14ac:dyDescent="0.2">
      <c r="E1264" s="18"/>
      <c r="F1264" s="18"/>
      <c r="G1264" s="18"/>
      <c r="H1264" s="18"/>
      <c r="I1264" s="18"/>
      <c r="J1264" s="18"/>
      <c r="K1264" s="18"/>
      <c r="L1264" s="18"/>
      <c r="M1264" s="18"/>
      <c r="N1264" s="18"/>
      <c r="O1264" s="18"/>
      <c r="P1264" s="18"/>
    </row>
    <row r="1265" spans="5:16" s="17" customFormat="1" x14ac:dyDescent="0.2">
      <c r="E1265" s="18"/>
      <c r="F1265" s="18"/>
      <c r="G1265" s="18"/>
      <c r="H1265" s="18"/>
      <c r="I1265" s="18"/>
      <c r="J1265" s="18"/>
      <c r="K1265" s="18"/>
      <c r="L1265" s="18"/>
      <c r="M1265" s="18"/>
      <c r="N1265" s="18"/>
      <c r="O1265" s="18"/>
      <c r="P1265" s="18"/>
    </row>
    <row r="1266" spans="5:16" s="17" customFormat="1" x14ac:dyDescent="0.2">
      <c r="E1266" s="18"/>
      <c r="F1266" s="18"/>
      <c r="G1266" s="18"/>
      <c r="H1266" s="18"/>
      <c r="I1266" s="18"/>
      <c r="J1266" s="18"/>
      <c r="K1266" s="18"/>
      <c r="L1266" s="18"/>
      <c r="M1266" s="18"/>
      <c r="N1266" s="18"/>
      <c r="O1266" s="18"/>
      <c r="P1266" s="18"/>
    </row>
    <row r="1267" spans="5:16" s="17" customFormat="1" x14ac:dyDescent="0.2">
      <c r="E1267" s="18"/>
      <c r="F1267" s="18"/>
      <c r="G1267" s="18"/>
      <c r="H1267" s="18"/>
      <c r="I1267" s="18"/>
      <c r="J1267" s="18"/>
      <c r="K1267" s="18"/>
      <c r="L1267" s="18"/>
      <c r="M1267" s="18"/>
      <c r="N1267" s="18"/>
      <c r="O1267" s="18"/>
      <c r="P1267" s="18"/>
    </row>
    <row r="1268" spans="5:16" s="17" customFormat="1" x14ac:dyDescent="0.2">
      <c r="E1268" s="18"/>
      <c r="F1268" s="18"/>
      <c r="G1268" s="18"/>
      <c r="H1268" s="18"/>
      <c r="I1268" s="18"/>
      <c r="J1268" s="18"/>
      <c r="K1268" s="18"/>
      <c r="L1268" s="18"/>
      <c r="M1268" s="18"/>
      <c r="N1268" s="18"/>
      <c r="O1268" s="18"/>
      <c r="P1268" s="18"/>
    </row>
    <row r="1269" spans="5:16" s="17" customFormat="1" x14ac:dyDescent="0.2">
      <c r="E1269" s="18"/>
      <c r="F1269" s="18"/>
      <c r="G1269" s="18"/>
      <c r="H1269" s="18"/>
      <c r="I1269" s="18"/>
      <c r="J1269" s="18"/>
      <c r="K1269" s="18"/>
      <c r="L1269" s="18"/>
      <c r="M1269" s="18"/>
      <c r="N1269" s="18"/>
      <c r="O1269" s="18"/>
      <c r="P1269" s="18"/>
    </row>
    <row r="1270" spans="5:16" s="17" customFormat="1" x14ac:dyDescent="0.2">
      <c r="E1270" s="18"/>
      <c r="F1270" s="18"/>
      <c r="G1270" s="18"/>
      <c r="H1270" s="18"/>
      <c r="I1270" s="18"/>
      <c r="J1270" s="18"/>
      <c r="K1270" s="18"/>
      <c r="L1270" s="18"/>
      <c r="M1270" s="18"/>
      <c r="N1270" s="18"/>
      <c r="O1270" s="18"/>
      <c r="P1270" s="18"/>
    </row>
    <row r="1271" spans="5:16" s="17" customFormat="1" x14ac:dyDescent="0.2">
      <c r="E1271" s="18"/>
      <c r="F1271" s="18"/>
      <c r="G1271" s="18"/>
      <c r="H1271" s="18"/>
      <c r="I1271" s="18"/>
      <c r="J1271" s="18"/>
      <c r="K1271" s="18"/>
      <c r="L1271" s="18"/>
      <c r="M1271" s="18"/>
      <c r="N1271" s="18"/>
      <c r="O1271" s="18"/>
      <c r="P1271" s="18"/>
    </row>
    <row r="1272" spans="5:16" s="17" customFormat="1" x14ac:dyDescent="0.2">
      <c r="E1272" s="18"/>
      <c r="F1272" s="18"/>
      <c r="G1272" s="18"/>
      <c r="H1272" s="18"/>
      <c r="I1272" s="18"/>
      <c r="J1272" s="18"/>
      <c r="K1272" s="18"/>
      <c r="L1272" s="18"/>
      <c r="M1272" s="18"/>
      <c r="N1272" s="18"/>
      <c r="O1272" s="18"/>
      <c r="P1272" s="18"/>
    </row>
    <row r="1273" spans="5:16" s="17" customFormat="1" x14ac:dyDescent="0.2">
      <c r="E1273" s="18"/>
      <c r="F1273" s="18"/>
      <c r="G1273" s="18"/>
      <c r="H1273" s="18"/>
      <c r="I1273" s="18"/>
      <c r="J1273" s="18"/>
      <c r="K1273" s="18"/>
      <c r="L1273" s="18"/>
      <c r="M1273" s="18"/>
      <c r="N1273" s="18"/>
      <c r="O1273" s="18"/>
      <c r="P1273" s="18"/>
    </row>
    <row r="1274" spans="5:16" s="17" customFormat="1" x14ac:dyDescent="0.2">
      <c r="E1274" s="18"/>
      <c r="F1274" s="18"/>
      <c r="G1274" s="18"/>
      <c r="H1274" s="18"/>
      <c r="I1274" s="18"/>
      <c r="J1274" s="18"/>
      <c r="K1274" s="18"/>
      <c r="L1274" s="18"/>
      <c r="M1274" s="18"/>
      <c r="N1274" s="18"/>
      <c r="O1274" s="18"/>
      <c r="P1274" s="18"/>
    </row>
    <row r="1275" spans="5:16" s="17" customFormat="1" x14ac:dyDescent="0.2">
      <c r="E1275" s="18"/>
      <c r="F1275" s="18"/>
      <c r="G1275" s="18"/>
      <c r="H1275" s="18"/>
      <c r="I1275" s="18"/>
      <c r="J1275" s="18"/>
      <c r="K1275" s="18"/>
      <c r="L1275" s="18"/>
      <c r="M1275" s="18"/>
      <c r="N1275" s="18"/>
      <c r="O1275" s="18"/>
      <c r="P1275" s="18"/>
    </row>
    <row r="1276" spans="5:16" s="17" customFormat="1" x14ac:dyDescent="0.2">
      <c r="E1276" s="18"/>
      <c r="F1276" s="18"/>
      <c r="G1276" s="18"/>
      <c r="H1276" s="18"/>
      <c r="I1276" s="18"/>
      <c r="J1276" s="18"/>
      <c r="K1276" s="18"/>
      <c r="L1276" s="18"/>
      <c r="M1276" s="18"/>
      <c r="N1276" s="18"/>
      <c r="O1276" s="18"/>
      <c r="P1276" s="18"/>
    </row>
    <row r="1277" spans="5:16" s="17" customFormat="1" x14ac:dyDescent="0.2">
      <c r="E1277" s="18"/>
      <c r="F1277" s="18"/>
      <c r="G1277" s="18"/>
      <c r="H1277" s="18"/>
      <c r="I1277" s="18"/>
      <c r="J1277" s="18"/>
      <c r="K1277" s="18"/>
      <c r="L1277" s="18"/>
      <c r="M1277" s="18"/>
      <c r="N1277" s="18"/>
      <c r="O1277" s="18"/>
      <c r="P1277" s="18"/>
    </row>
    <row r="1278" spans="5:16" s="17" customFormat="1" x14ac:dyDescent="0.2">
      <c r="E1278" s="18"/>
      <c r="F1278" s="18"/>
      <c r="G1278" s="18"/>
      <c r="H1278" s="18"/>
      <c r="I1278" s="18"/>
      <c r="J1278" s="18"/>
      <c r="K1278" s="18"/>
      <c r="L1278" s="18"/>
      <c r="M1278" s="18"/>
      <c r="N1278" s="18"/>
      <c r="O1278" s="18"/>
      <c r="P1278" s="18"/>
    </row>
    <row r="1279" spans="5:16" s="17" customFormat="1" x14ac:dyDescent="0.2">
      <c r="E1279" s="18"/>
      <c r="F1279" s="18"/>
      <c r="G1279" s="18"/>
      <c r="H1279" s="18"/>
      <c r="I1279" s="18"/>
      <c r="J1279" s="18"/>
      <c r="K1279" s="18"/>
      <c r="L1279" s="18"/>
      <c r="M1279" s="18"/>
      <c r="N1279" s="18"/>
      <c r="O1279" s="18"/>
      <c r="P1279" s="18"/>
    </row>
    <row r="1280" spans="5:16" s="17" customFormat="1" x14ac:dyDescent="0.2">
      <c r="E1280" s="18"/>
      <c r="F1280" s="18"/>
      <c r="G1280" s="18"/>
      <c r="H1280" s="18"/>
      <c r="I1280" s="18"/>
      <c r="J1280" s="18"/>
      <c r="K1280" s="18"/>
      <c r="L1280" s="18"/>
      <c r="M1280" s="18"/>
      <c r="N1280" s="18"/>
      <c r="O1280" s="18"/>
      <c r="P1280" s="18"/>
    </row>
    <row r="1281" spans="5:16" s="17" customFormat="1" x14ac:dyDescent="0.2">
      <c r="E1281" s="18"/>
      <c r="F1281" s="18"/>
      <c r="G1281" s="18"/>
      <c r="H1281" s="18"/>
      <c r="I1281" s="18"/>
      <c r="J1281" s="18"/>
      <c r="K1281" s="18"/>
      <c r="L1281" s="18"/>
      <c r="M1281" s="18"/>
      <c r="N1281" s="18"/>
      <c r="O1281" s="18"/>
      <c r="P1281" s="18"/>
    </row>
    <row r="1282" spans="5:16" s="17" customFormat="1" x14ac:dyDescent="0.2">
      <c r="E1282" s="18"/>
      <c r="F1282" s="18"/>
      <c r="G1282" s="18"/>
      <c r="H1282" s="18"/>
      <c r="I1282" s="18"/>
      <c r="J1282" s="18"/>
      <c r="K1282" s="18"/>
      <c r="L1282" s="18"/>
      <c r="M1282" s="18"/>
      <c r="N1282" s="18"/>
      <c r="O1282" s="18"/>
      <c r="P1282" s="18"/>
    </row>
    <row r="1283" spans="5:16" s="17" customFormat="1" x14ac:dyDescent="0.2">
      <c r="E1283" s="18"/>
      <c r="F1283" s="18"/>
      <c r="G1283" s="18"/>
      <c r="H1283" s="18"/>
      <c r="I1283" s="18"/>
      <c r="J1283" s="18"/>
      <c r="K1283" s="18"/>
      <c r="L1283" s="18"/>
      <c r="M1283" s="18"/>
      <c r="N1283" s="18"/>
      <c r="O1283" s="18"/>
      <c r="P1283" s="18"/>
    </row>
    <row r="1284" spans="5:16" s="17" customFormat="1" x14ac:dyDescent="0.2">
      <c r="E1284" s="18"/>
      <c r="F1284" s="18"/>
      <c r="G1284" s="18"/>
      <c r="H1284" s="18"/>
      <c r="I1284" s="18"/>
      <c r="J1284" s="18"/>
      <c r="K1284" s="18"/>
      <c r="L1284" s="18"/>
      <c r="M1284" s="18"/>
      <c r="N1284" s="18"/>
      <c r="O1284" s="18"/>
      <c r="P1284" s="18"/>
    </row>
    <row r="1285" spans="5:16" s="17" customFormat="1" x14ac:dyDescent="0.2">
      <c r="E1285" s="18"/>
      <c r="F1285" s="18"/>
      <c r="G1285" s="18"/>
      <c r="H1285" s="18"/>
      <c r="I1285" s="18"/>
      <c r="J1285" s="18"/>
      <c r="K1285" s="18"/>
      <c r="L1285" s="18"/>
      <c r="M1285" s="18"/>
      <c r="N1285" s="18"/>
      <c r="O1285" s="18"/>
      <c r="P1285" s="18"/>
    </row>
    <row r="1286" spans="5:16" s="17" customFormat="1" x14ac:dyDescent="0.2">
      <c r="E1286" s="18"/>
      <c r="F1286" s="18"/>
      <c r="G1286" s="18"/>
      <c r="H1286" s="18"/>
      <c r="I1286" s="18"/>
      <c r="J1286" s="18"/>
      <c r="K1286" s="18"/>
      <c r="L1286" s="18"/>
      <c r="M1286" s="18"/>
      <c r="N1286" s="18"/>
      <c r="O1286" s="18"/>
      <c r="P1286" s="18"/>
    </row>
    <row r="1287" spans="5:16" s="17" customFormat="1" x14ac:dyDescent="0.2">
      <c r="E1287" s="18"/>
      <c r="F1287" s="18"/>
      <c r="G1287" s="18"/>
      <c r="H1287" s="18"/>
      <c r="I1287" s="18"/>
      <c r="J1287" s="18"/>
      <c r="K1287" s="18"/>
      <c r="L1287" s="18"/>
      <c r="M1287" s="18"/>
      <c r="N1287" s="18"/>
      <c r="O1287" s="18"/>
      <c r="P1287" s="18"/>
    </row>
    <row r="1288" spans="5:16" s="17" customFormat="1" x14ac:dyDescent="0.2">
      <c r="E1288" s="18"/>
      <c r="F1288" s="18"/>
      <c r="G1288" s="18"/>
      <c r="H1288" s="18"/>
      <c r="I1288" s="18"/>
      <c r="J1288" s="18"/>
      <c r="K1288" s="18"/>
      <c r="L1288" s="18"/>
      <c r="M1288" s="18"/>
      <c r="N1288" s="18"/>
      <c r="O1288" s="18"/>
      <c r="P1288" s="18"/>
    </row>
    <row r="1289" spans="5:16" s="17" customFormat="1" x14ac:dyDescent="0.2">
      <c r="E1289" s="18"/>
      <c r="F1289" s="18"/>
      <c r="G1289" s="18"/>
      <c r="H1289" s="18"/>
      <c r="I1289" s="18"/>
      <c r="J1289" s="18"/>
      <c r="K1289" s="18"/>
      <c r="L1289" s="18"/>
      <c r="M1289" s="18"/>
      <c r="N1289" s="18"/>
      <c r="O1289" s="18"/>
      <c r="P1289" s="18"/>
    </row>
    <row r="1290" spans="5:16" s="17" customFormat="1" x14ac:dyDescent="0.2">
      <c r="E1290" s="18"/>
      <c r="F1290" s="18"/>
      <c r="G1290" s="18"/>
      <c r="H1290" s="18"/>
      <c r="I1290" s="18"/>
      <c r="J1290" s="18"/>
      <c r="K1290" s="18"/>
      <c r="L1290" s="18"/>
      <c r="M1290" s="18"/>
      <c r="N1290" s="18"/>
      <c r="O1290" s="18"/>
      <c r="P1290" s="18"/>
    </row>
    <row r="1291" spans="5:16" s="17" customFormat="1" x14ac:dyDescent="0.2">
      <c r="E1291" s="18"/>
      <c r="F1291" s="18"/>
      <c r="G1291" s="18"/>
      <c r="H1291" s="18"/>
      <c r="I1291" s="18"/>
      <c r="J1291" s="18"/>
      <c r="K1291" s="18"/>
      <c r="L1291" s="18"/>
      <c r="M1291" s="18"/>
      <c r="N1291" s="18"/>
      <c r="O1291" s="18"/>
      <c r="P1291" s="18"/>
    </row>
    <row r="1292" spans="5:16" s="17" customFormat="1" x14ac:dyDescent="0.2">
      <c r="E1292" s="18"/>
      <c r="F1292" s="18"/>
      <c r="G1292" s="18"/>
      <c r="H1292" s="18"/>
      <c r="I1292" s="18"/>
      <c r="J1292" s="18"/>
      <c r="K1292" s="18"/>
      <c r="L1292" s="18"/>
      <c r="M1292" s="18"/>
      <c r="N1292" s="18"/>
      <c r="O1292" s="18"/>
      <c r="P1292" s="18"/>
    </row>
    <row r="1293" spans="5:16" s="17" customFormat="1" x14ac:dyDescent="0.2">
      <c r="E1293" s="18"/>
      <c r="F1293" s="18"/>
      <c r="G1293" s="18"/>
      <c r="H1293" s="18"/>
      <c r="I1293" s="18"/>
      <c r="J1293" s="18"/>
      <c r="K1293" s="18"/>
      <c r="L1293" s="18"/>
      <c r="M1293" s="18"/>
      <c r="N1293" s="18"/>
      <c r="O1293" s="18"/>
      <c r="P1293" s="18"/>
    </row>
    <row r="1294" spans="5:16" s="17" customFormat="1" x14ac:dyDescent="0.2">
      <c r="E1294" s="18"/>
      <c r="F1294" s="18"/>
      <c r="G1294" s="18"/>
      <c r="H1294" s="18"/>
      <c r="I1294" s="18"/>
      <c r="J1294" s="18"/>
      <c r="K1294" s="18"/>
      <c r="L1294" s="18"/>
      <c r="M1294" s="18"/>
      <c r="N1294" s="18"/>
      <c r="O1294" s="18"/>
      <c r="P1294" s="18"/>
    </row>
    <row r="1295" spans="5:16" s="17" customFormat="1" x14ac:dyDescent="0.2">
      <c r="E1295" s="18"/>
      <c r="F1295" s="18"/>
      <c r="G1295" s="18"/>
      <c r="H1295" s="18"/>
      <c r="I1295" s="18"/>
      <c r="J1295" s="18"/>
      <c r="K1295" s="18"/>
      <c r="L1295" s="18"/>
      <c r="M1295" s="18"/>
      <c r="N1295" s="18"/>
      <c r="O1295" s="18"/>
      <c r="P1295" s="18"/>
    </row>
    <row r="1296" spans="5:16" s="17" customFormat="1" x14ac:dyDescent="0.2">
      <c r="E1296" s="18"/>
      <c r="F1296" s="18"/>
      <c r="G1296" s="18"/>
      <c r="H1296" s="18"/>
      <c r="I1296" s="18"/>
      <c r="J1296" s="18"/>
      <c r="K1296" s="18"/>
      <c r="L1296" s="18"/>
      <c r="M1296" s="18"/>
      <c r="N1296" s="18"/>
      <c r="O1296" s="18"/>
      <c r="P1296" s="18"/>
    </row>
    <row r="1297" spans="5:16" s="17" customFormat="1" x14ac:dyDescent="0.2">
      <c r="E1297" s="18"/>
      <c r="F1297" s="18"/>
      <c r="G1297" s="18"/>
      <c r="H1297" s="18"/>
      <c r="I1297" s="18"/>
      <c r="J1297" s="18"/>
      <c r="K1297" s="18"/>
      <c r="L1297" s="18"/>
      <c r="M1297" s="18"/>
      <c r="N1297" s="18"/>
      <c r="O1297" s="18"/>
      <c r="P1297" s="18"/>
    </row>
    <row r="1298" spans="5:16" s="17" customFormat="1" x14ac:dyDescent="0.2">
      <c r="E1298" s="18"/>
      <c r="F1298" s="18"/>
      <c r="G1298" s="18"/>
      <c r="H1298" s="18"/>
      <c r="I1298" s="18"/>
      <c r="J1298" s="18"/>
      <c r="K1298" s="18"/>
      <c r="L1298" s="18"/>
      <c r="M1298" s="18"/>
      <c r="N1298" s="18"/>
      <c r="O1298" s="18"/>
      <c r="P1298" s="18"/>
    </row>
    <row r="1299" spans="5:16" s="17" customFormat="1" x14ac:dyDescent="0.2">
      <c r="E1299" s="18"/>
      <c r="F1299" s="18"/>
      <c r="G1299" s="18"/>
      <c r="H1299" s="18"/>
      <c r="I1299" s="18"/>
      <c r="J1299" s="18"/>
      <c r="K1299" s="18"/>
      <c r="L1299" s="18"/>
      <c r="M1299" s="18"/>
      <c r="N1299" s="18"/>
      <c r="O1299" s="18"/>
      <c r="P1299" s="18"/>
    </row>
    <row r="1300" spans="5:16" s="17" customFormat="1" x14ac:dyDescent="0.2">
      <c r="E1300" s="18"/>
      <c r="F1300" s="18"/>
      <c r="G1300" s="18"/>
      <c r="H1300" s="18"/>
      <c r="I1300" s="18"/>
      <c r="J1300" s="18"/>
      <c r="K1300" s="18"/>
      <c r="L1300" s="18"/>
      <c r="M1300" s="18"/>
      <c r="N1300" s="18"/>
      <c r="O1300" s="18"/>
      <c r="P1300" s="18"/>
    </row>
    <row r="1301" spans="5:16" s="17" customFormat="1" x14ac:dyDescent="0.2">
      <c r="E1301" s="18"/>
      <c r="F1301" s="18"/>
      <c r="G1301" s="18"/>
      <c r="H1301" s="18"/>
      <c r="I1301" s="18"/>
      <c r="J1301" s="18"/>
      <c r="K1301" s="18"/>
      <c r="L1301" s="18"/>
      <c r="M1301" s="18"/>
      <c r="N1301" s="18"/>
      <c r="O1301" s="18"/>
      <c r="P1301" s="18"/>
    </row>
    <row r="1302" spans="5:16" s="17" customFormat="1" x14ac:dyDescent="0.2">
      <c r="E1302" s="18"/>
      <c r="F1302" s="18"/>
      <c r="G1302" s="18"/>
      <c r="H1302" s="18"/>
      <c r="I1302" s="18"/>
      <c r="J1302" s="18"/>
      <c r="K1302" s="18"/>
      <c r="L1302" s="18"/>
      <c r="M1302" s="18"/>
      <c r="N1302" s="18"/>
      <c r="O1302" s="18"/>
      <c r="P1302" s="18"/>
    </row>
    <row r="1303" spans="5:16" s="17" customFormat="1" x14ac:dyDescent="0.2">
      <c r="E1303" s="18"/>
      <c r="F1303" s="18"/>
      <c r="G1303" s="18"/>
      <c r="H1303" s="18"/>
      <c r="I1303" s="18"/>
      <c r="J1303" s="18"/>
      <c r="K1303" s="18"/>
      <c r="L1303" s="18"/>
      <c r="M1303" s="18"/>
      <c r="N1303" s="18"/>
      <c r="O1303" s="18"/>
      <c r="P1303" s="18"/>
    </row>
    <row r="1304" spans="5:16" s="17" customFormat="1" x14ac:dyDescent="0.2">
      <c r="E1304" s="18"/>
      <c r="F1304" s="18"/>
      <c r="G1304" s="18"/>
      <c r="H1304" s="18"/>
      <c r="I1304" s="18"/>
      <c r="J1304" s="18"/>
      <c r="K1304" s="18"/>
      <c r="L1304" s="18"/>
      <c r="M1304" s="18"/>
      <c r="N1304" s="18"/>
      <c r="O1304" s="18"/>
      <c r="P1304" s="18"/>
    </row>
    <row r="1305" spans="5:16" s="17" customFormat="1" x14ac:dyDescent="0.2">
      <c r="E1305" s="18"/>
      <c r="F1305" s="18"/>
      <c r="G1305" s="18"/>
      <c r="H1305" s="18"/>
      <c r="I1305" s="18"/>
      <c r="J1305" s="18"/>
      <c r="K1305" s="18"/>
      <c r="L1305" s="18"/>
      <c r="M1305" s="18"/>
      <c r="N1305" s="18"/>
      <c r="O1305" s="18"/>
      <c r="P1305" s="18"/>
    </row>
    <row r="1306" spans="5:16" s="17" customFormat="1" x14ac:dyDescent="0.2">
      <c r="E1306" s="18"/>
      <c r="F1306" s="18"/>
      <c r="G1306" s="18"/>
      <c r="H1306" s="18"/>
      <c r="I1306" s="18"/>
      <c r="J1306" s="18"/>
      <c r="K1306" s="18"/>
      <c r="L1306" s="18"/>
      <c r="M1306" s="18"/>
      <c r="N1306" s="18"/>
      <c r="O1306" s="18"/>
      <c r="P1306" s="18"/>
    </row>
    <row r="1307" spans="5:16" s="17" customFormat="1" x14ac:dyDescent="0.2">
      <c r="E1307" s="18"/>
      <c r="F1307" s="18"/>
      <c r="G1307" s="18"/>
      <c r="H1307" s="18"/>
      <c r="I1307" s="18"/>
      <c r="J1307" s="18"/>
      <c r="K1307" s="18"/>
      <c r="L1307" s="18"/>
      <c r="M1307" s="18"/>
      <c r="N1307" s="18"/>
      <c r="O1307" s="18"/>
      <c r="P1307" s="18"/>
    </row>
    <row r="1308" spans="5:16" s="17" customFormat="1" x14ac:dyDescent="0.2">
      <c r="E1308" s="18"/>
      <c r="F1308" s="18"/>
      <c r="G1308" s="18"/>
      <c r="H1308" s="18"/>
      <c r="I1308" s="18"/>
      <c r="J1308" s="18"/>
      <c r="K1308" s="18"/>
      <c r="L1308" s="18"/>
      <c r="M1308" s="18"/>
      <c r="N1308" s="18"/>
      <c r="O1308" s="18"/>
      <c r="P1308" s="18"/>
    </row>
    <row r="1309" spans="5:16" s="17" customFormat="1" x14ac:dyDescent="0.2">
      <c r="E1309" s="18"/>
      <c r="F1309" s="18"/>
      <c r="G1309" s="18"/>
      <c r="H1309" s="18"/>
      <c r="I1309" s="18"/>
      <c r="J1309" s="18"/>
      <c r="K1309" s="18"/>
      <c r="L1309" s="18"/>
      <c r="M1309" s="18"/>
      <c r="N1309" s="18"/>
      <c r="O1309" s="18"/>
      <c r="P1309" s="18"/>
    </row>
    <row r="1310" spans="5:16" s="17" customFormat="1" x14ac:dyDescent="0.2">
      <c r="E1310" s="18"/>
      <c r="F1310" s="18"/>
      <c r="G1310" s="18"/>
      <c r="H1310" s="18"/>
      <c r="I1310" s="18"/>
      <c r="J1310" s="18"/>
      <c r="K1310" s="18"/>
      <c r="L1310" s="18"/>
      <c r="M1310" s="18"/>
      <c r="N1310" s="18"/>
      <c r="O1310" s="18"/>
      <c r="P1310" s="18"/>
    </row>
    <row r="1311" spans="5:16" s="17" customFormat="1" x14ac:dyDescent="0.2">
      <c r="E1311" s="18"/>
      <c r="F1311" s="18"/>
      <c r="G1311" s="18"/>
      <c r="H1311" s="18"/>
      <c r="I1311" s="18"/>
      <c r="J1311" s="18"/>
      <c r="K1311" s="18"/>
      <c r="L1311" s="18"/>
      <c r="M1311" s="18"/>
      <c r="N1311" s="18"/>
      <c r="O1311" s="18"/>
      <c r="P1311" s="18"/>
    </row>
    <row r="1312" spans="5:16" s="17" customFormat="1" x14ac:dyDescent="0.2">
      <c r="E1312" s="18"/>
      <c r="F1312" s="18"/>
      <c r="G1312" s="18"/>
      <c r="H1312" s="18"/>
      <c r="I1312" s="18"/>
      <c r="J1312" s="18"/>
      <c r="K1312" s="18"/>
      <c r="L1312" s="18"/>
      <c r="M1312" s="18"/>
      <c r="N1312" s="18"/>
      <c r="O1312" s="18"/>
      <c r="P1312" s="18"/>
    </row>
    <row r="1313" spans="5:16" s="17" customFormat="1" x14ac:dyDescent="0.2">
      <c r="E1313" s="18"/>
      <c r="F1313" s="18"/>
      <c r="G1313" s="18"/>
      <c r="H1313" s="18"/>
      <c r="I1313" s="18"/>
      <c r="J1313" s="18"/>
      <c r="K1313" s="18"/>
      <c r="L1313" s="18"/>
      <c r="M1313" s="18"/>
      <c r="N1313" s="18"/>
      <c r="O1313" s="18"/>
      <c r="P1313" s="18"/>
    </row>
    <row r="1314" spans="5:16" s="17" customFormat="1" x14ac:dyDescent="0.2">
      <c r="E1314" s="18"/>
      <c r="F1314" s="18"/>
      <c r="G1314" s="18"/>
      <c r="H1314" s="18"/>
      <c r="I1314" s="18"/>
      <c r="J1314" s="18"/>
      <c r="K1314" s="18"/>
      <c r="L1314" s="18"/>
      <c r="M1314" s="18"/>
      <c r="N1314" s="18"/>
      <c r="O1314" s="18"/>
      <c r="P1314" s="18"/>
    </row>
    <row r="1315" spans="5:16" s="17" customFormat="1" x14ac:dyDescent="0.2">
      <c r="E1315" s="18"/>
      <c r="F1315" s="18"/>
      <c r="G1315" s="18"/>
      <c r="H1315" s="18"/>
      <c r="I1315" s="18"/>
      <c r="J1315" s="18"/>
      <c r="K1315" s="18"/>
      <c r="L1315" s="18"/>
      <c r="M1315" s="18"/>
      <c r="N1315" s="18"/>
      <c r="O1315" s="18"/>
      <c r="P1315" s="18"/>
    </row>
    <row r="1316" spans="5:16" s="17" customFormat="1" x14ac:dyDescent="0.2">
      <c r="E1316" s="18"/>
      <c r="F1316" s="18"/>
      <c r="G1316" s="18"/>
      <c r="H1316" s="18"/>
      <c r="I1316" s="18"/>
      <c r="J1316" s="18"/>
      <c r="K1316" s="18"/>
      <c r="L1316" s="18"/>
      <c r="M1316" s="18"/>
      <c r="N1316" s="18"/>
      <c r="O1316" s="18"/>
      <c r="P1316" s="18"/>
    </row>
    <row r="1317" spans="5:16" s="17" customFormat="1" x14ac:dyDescent="0.2">
      <c r="E1317" s="18"/>
      <c r="F1317" s="18"/>
      <c r="G1317" s="18"/>
      <c r="H1317" s="18"/>
      <c r="I1317" s="18"/>
      <c r="J1317" s="18"/>
      <c r="K1317" s="18"/>
      <c r="L1317" s="18"/>
      <c r="M1317" s="18"/>
      <c r="N1317" s="18"/>
      <c r="O1317" s="18"/>
      <c r="P1317" s="18"/>
    </row>
    <row r="1318" spans="5:16" s="17" customFormat="1" x14ac:dyDescent="0.2">
      <c r="E1318" s="18"/>
      <c r="F1318" s="18"/>
      <c r="G1318" s="18"/>
      <c r="H1318" s="18"/>
      <c r="I1318" s="18"/>
      <c r="J1318" s="18"/>
      <c r="K1318" s="18"/>
      <c r="L1318" s="18"/>
      <c r="M1318" s="18"/>
      <c r="N1318" s="18"/>
      <c r="O1318" s="18"/>
      <c r="P1318" s="18"/>
    </row>
    <row r="1319" spans="5:16" s="17" customFormat="1" x14ac:dyDescent="0.2">
      <c r="E1319" s="18"/>
      <c r="F1319" s="18"/>
      <c r="G1319" s="18"/>
      <c r="H1319" s="18"/>
      <c r="I1319" s="18"/>
      <c r="J1319" s="18"/>
      <c r="K1319" s="18"/>
      <c r="L1319" s="18"/>
      <c r="M1319" s="18"/>
      <c r="N1319" s="18"/>
      <c r="O1319" s="18"/>
      <c r="P1319" s="18"/>
    </row>
    <row r="1320" spans="5:16" s="17" customFormat="1" x14ac:dyDescent="0.2">
      <c r="E1320" s="18"/>
      <c r="F1320" s="18"/>
      <c r="G1320" s="18"/>
      <c r="H1320" s="18"/>
      <c r="I1320" s="18"/>
      <c r="J1320" s="18"/>
      <c r="K1320" s="18"/>
      <c r="L1320" s="18"/>
      <c r="M1320" s="18"/>
      <c r="N1320" s="18"/>
      <c r="O1320" s="18"/>
      <c r="P1320" s="18"/>
    </row>
    <row r="1321" spans="5:16" s="17" customFormat="1" x14ac:dyDescent="0.2">
      <c r="E1321" s="18"/>
      <c r="F1321" s="18"/>
      <c r="G1321" s="18"/>
      <c r="H1321" s="18"/>
      <c r="I1321" s="18"/>
      <c r="J1321" s="18"/>
      <c r="K1321" s="18"/>
      <c r="L1321" s="18"/>
      <c r="M1321" s="18"/>
      <c r="N1321" s="18"/>
      <c r="O1321" s="18"/>
      <c r="P1321" s="18"/>
    </row>
    <row r="1322" spans="5:16" s="17" customFormat="1" x14ac:dyDescent="0.2">
      <c r="E1322" s="18"/>
      <c r="F1322" s="18"/>
      <c r="G1322" s="18"/>
      <c r="H1322" s="18"/>
      <c r="I1322" s="18"/>
      <c r="J1322" s="18"/>
      <c r="K1322" s="18"/>
      <c r="L1322" s="18"/>
      <c r="M1322" s="18"/>
      <c r="N1322" s="18"/>
      <c r="O1322" s="18"/>
      <c r="P1322" s="18"/>
    </row>
    <row r="1323" spans="5:16" s="17" customFormat="1" x14ac:dyDescent="0.2">
      <c r="E1323" s="18"/>
      <c r="F1323" s="18"/>
      <c r="G1323" s="18"/>
      <c r="H1323" s="18"/>
      <c r="I1323" s="18"/>
      <c r="J1323" s="18"/>
      <c r="K1323" s="18"/>
      <c r="L1323" s="18"/>
      <c r="M1323" s="18"/>
      <c r="N1323" s="18"/>
      <c r="O1323" s="18"/>
      <c r="P1323" s="18"/>
    </row>
    <row r="1324" spans="5:16" s="17" customFormat="1" x14ac:dyDescent="0.2">
      <c r="E1324" s="18"/>
      <c r="F1324" s="18"/>
      <c r="G1324" s="18"/>
      <c r="H1324" s="18"/>
      <c r="I1324" s="18"/>
      <c r="J1324" s="18"/>
      <c r="K1324" s="18"/>
      <c r="L1324" s="18"/>
      <c r="M1324" s="18"/>
      <c r="N1324" s="18"/>
      <c r="O1324" s="18"/>
      <c r="P1324" s="18"/>
    </row>
    <row r="1325" spans="5:16" s="17" customFormat="1" x14ac:dyDescent="0.2">
      <c r="E1325" s="18"/>
      <c r="F1325" s="18"/>
      <c r="G1325" s="18"/>
      <c r="H1325" s="18"/>
      <c r="I1325" s="18"/>
      <c r="J1325" s="18"/>
      <c r="K1325" s="18"/>
      <c r="L1325" s="18"/>
      <c r="M1325" s="18"/>
      <c r="N1325" s="18"/>
      <c r="O1325" s="18"/>
      <c r="P1325" s="18"/>
    </row>
    <row r="1326" spans="5:16" s="17" customFormat="1" x14ac:dyDescent="0.2">
      <c r="E1326" s="18"/>
      <c r="F1326" s="18"/>
      <c r="G1326" s="18"/>
      <c r="H1326" s="18"/>
      <c r="I1326" s="18"/>
      <c r="J1326" s="18"/>
      <c r="K1326" s="18"/>
      <c r="L1326" s="18"/>
      <c r="M1326" s="18"/>
      <c r="N1326" s="18"/>
      <c r="O1326" s="18"/>
      <c r="P1326" s="18"/>
    </row>
    <row r="1327" spans="5:16" s="17" customFormat="1" x14ac:dyDescent="0.2">
      <c r="E1327" s="18"/>
      <c r="F1327" s="18"/>
      <c r="G1327" s="18"/>
      <c r="H1327" s="18"/>
      <c r="I1327" s="18"/>
      <c r="J1327" s="18"/>
      <c r="K1327" s="18"/>
      <c r="L1327" s="18"/>
      <c r="M1327" s="18"/>
      <c r="N1327" s="18"/>
      <c r="O1327" s="18"/>
      <c r="P1327" s="18"/>
    </row>
    <row r="1328" spans="5:16" s="17" customFormat="1" x14ac:dyDescent="0.2">
      <c r="E1328" s="18"/>
      <c r="F1328" s="18"/>
      <c r="G1328" s="18"/>
      <c r="H1328" s="18"/>
      <c r="I1328" s="18"/>
      <c r="J1328" s="18"/>
      <c r="K1328" s="18"/>
      <c r="L1328" s="18"/>
      <c r="M1328" s="18"/>
      <c r="N1328" s="18"/>
      <c r="O1328" s="18"/>
      <c r="P1328" s="18"/>
    </row>
    <row r="1329" spans="5:16" s="17" customFormat="1" x14ac:dyDescent="0.2">
      <c r="E1329" s="18"/>
      <c r="F1329" s="18"/>
      <c r="G1329" s="18"/>
      <c r="H1329" s="18"/>
      <c r="I1329" s="18"/>
      <c r="J1329" s="18"/>
      <c r="K1329" s="18"/>
      <c r="L1329" s="18"/>
      <c r="M1329" s="18"/>
      <c r="N1329" s="18"/>
      <c r="O1329" s="18"/>
      <c r="P1329" s="18"/>
    </row>
    <row r="1330" spans="5:16" s="17" customFormat="1" x14ac:dyDescent="0.2">
      <c r="E1330" s="18"/>
      <c r="F1330" s="18"/>
      <c r="G1330" s="18"/>
      <c r="H1330" s="18"/>
      <c r="I1330" s="18"/>
      <c r="J1330" s="18"/>
      <c r="K1330" s="18"/>
      <c r="L1330" s="18"/>
      <c r="M1330" s="18"/>
      <c r="N1330" s="18"/>
      <c r="O1330" s="18"/>
      <c r="P1330" s="18"/>
    </row>
    <row r="1331" spans="5:16" s="17" customFormat="1" x14ac:dyDescent="0.2">
      <c r="E1331" s="18"/>
      <c r="F1331" s="18"/>
      <c r="G1331" s="18"/>
      <c r="H1331" s="18"/>
      <c r="I1331" s="18"/>
      <c r="J1331" s="18"/>
      <c r="K1331" s="18"/>
      <c r="L1331" s="18"/>
      <c r="M1331" s="18"/>
      <c r="N1331" s="18"/>
      <c r="O1331" s="18"/>
      <c r="P1331" s="18"/>
    </row>
    <row r="1332" spans="5:16" s="17" customFormat="1" x14ac:dyDescent="0.2">
      <c r="E1332" s="18"/>
      <c r="F1332" s="18"/>
      <c r="G1332" s="18"/>
      <c r="H1332" s="18"/>
      <c r="I1332" s="18"/>
      <c r="J1332" s="18"/>
      <c r="K1332" s="18"/>
      <c r="L1332" s="18"/>
      <c r="M1332" s="18"/>
      <c r="N1332" s="18"/>
      <c r="O1332" s="18"/>
      <c r="P1332" s="18"/>
    </row>
    <row r="1333" spans="5:16" s="17" customFormat="1" x14ac:dyDescent="0.2">
      <c r="E1333" s="18"/>
      <c r="F1333" s="18"/>
      <c r="G1333" s="18"/>
      <c r="H1333" s="18"/>
      <c r="I1333" s="18"/>
      <c r="J1333" s="18"/>
      <c r="K1333" s="18"/>
      <c r="L1333" s="18"/>
      <c r="M1333" s="18"/>
      <c r="N1333" s="18"/>
      <c r="O1333" s="18"/>
      <c r="P1333" s="18"/>
    </row>
    <row r="1334" spans="5:16" s="17" customFormat="1" x14ac:dyDescent="0.2">
      <c r="E1334" s="18"/>
      <c r="F1334" s="18"/>
      <c r="G1334" s="18"/>
      <c r="H1334" s="18"/>
      <c r="I1334" s="18"/>
      <c r="J1334" s="18"/>
      <c r="K1334" s="18"/>
      <c r="L1334" s="18"/>
      <c r="M1334" s="18"/>
      <c r="N1334" s="18"/>
      <c r="O1334" s="18"/>
      <c r="P1334" s="18"/>
    </row>
    <row r="1335" spans="5:16" s="17" customFormat="1" x14ac:dyDescent="0.2">
      <c r="E1335" s="18"/>
      <c r="F1335" s="18"/>
      <c r="G1335" s="18"/>
      <c r="H1335" s="18"/>
      <c r="I1335" s="18"/>
      <c r="J1335" s="18"/>
      <c r="K1335" s="18"/>
      <c r="L1335" s="18"/>
      <c r="M1335" s="18"/>
      <c r="N1335" s="18"/>
      <c r="O1335" s="18"/>
      <c r="P1335" s="18"/>
    </row>
    <row r="1336" spans="5:16" s="17" customFormat="1" x14ac:dyDescent="0.2">
      <c r="E1336" s="18"/>
      <c r="F1336" s="18"/>
      <c r="G1336" s="18"/>
      <c r="H1336" s="18"/>
      <c r="I1336" s="18"/>
      <c r="J1336" s="18"/>
      <c r="K1336" s="18"/>
      <c r="L1336" s="18"/>
      <c r="M1336" s="18"/>
      <c r="N1336" s="18"/>
      <c r="O1336" s="18"/>
      <c r="P1336" s="18"/>
    </row>
    <row r="1337" spans="5:16" s="17" customFormat="1" x14ac:dyDescent="0.2">
      <c r="E1337" s="18"/>
      <c r="F1337" s="18"/>
      <c r="G1337" s="18"/>
      <c r="H1337" s="18"/>
      <c r="I1337" s="18"/>
      <c r="J1337" s="18"/>
      <c r="K1337" s="18"/>
      <c r="L1337" s="18"/>
      <c r="M1337" s="18"/>
      <c r="N1337" s="18"/>
      <c r="O1337" s="18"/>
      <c r="P1337" s="18"/>
    </row>
    <row r="1338" spans="5:16" s="17" customFormat="1" x14ac:dyDescent="0.2">
      <c r="E1338" s="18"/>
      <c r="F1338" s="18"/>
      <c r="G1338" s="18"/>
      <c r="H1338" s="18"/>
      <c r="I1338" s="18"/>
      <c r="J1338" s="18"/>
      <c r="K1338" s="18"/>
      <c r="L1338" s="18"/>
      <c r="M1338" s="18"/>
      <c r="N1338" s="18"/>
      <c r="O1338" s="18"/>
      <c r="P1338" s="18"/>
    </row>
    <row r="1339" spans="5:16" s="17" customFormat="1" x14ac:dyDescent="0.2">
      <c r="E1339" s="18"/>
      <c r="F1339" s="18"/>
      <c r="G1339" s="18"/>
      <c r="H1339" s="18"/>
      <c r="I1339" s="18"/>
      <c r="J1339" s="18"/>
      <c r="K1339" s="18"/>
      <c r="L1339" s="18"/>
      <c r="M1339" s="18"/>
      <c r="N1339" s="18"/>
      <c r="O1339" s="18"/>
      <c r="P1339" s="18"/>
    </row>
    <row r="1340" spans="5:16" s="17" customFormat="1" x14ac:dyDescent="0.2">
      <c r="E1340" s="18"/>
      <c r="F1340" s="18"/>
      <c r="G1340" s="18"/>
      <c r="H1340" s="18"/>
      <c r="I1340" s="18"/>
      <c r="J1340" s="18"/>
      <c r="K1340" s="18"/>
      <c r="L1340" s="18"/>
      <c r="M1340" s="18"/>
      <c r="N1340" s="18"/>
      <c r="O1340" s="18"/>
      <c r="P1340" s="18"/>
    </row>
    <row r="1341" spans="5:16" s="17" customFormat="1" x14ac:dyDescent="0.2">
      <c r="E1341" s="18"/>
      <c r="F1341" s="18"/>
      <c r="G1341" s="18"/>
      <c r="H1341" s="18"/>
      <c r="I1341" s="18"/>
      <c r="J1341" s="18"/>
      <c r="K1341" s="18"/>
      <c r="L1341" s="18"/>
      <c r="M1341" s="18"/>
      <c r="N1341" s="18"/>
      <c r="O1341" s="18"/>
      <c r="P1341" s="18"/>
    </row>
    <row r="1342" spans="5:16" s="17" customFormat="1" x14ac:dyDescent="0.2">
      <c r="E1342" s="18"/>
      <c r="F1342" s="18"/>
      <c r="G1342" s="18"/>
      <c r="H1342" s="18"/>
      <c r="I1342" s="18"/>
      <c r="J1342" s="18"/>
      <c r="K1342" s="18"/>
      <c r="L1342" s="18"/>
      <c r="M1342" s="18"/>
      <c r="N1342" s="18"/>
      <c r="O1342" s="18"/>
      <c r="P1342" s="18"/>
    </row>
    <row r="1343" spans="5:16" s="17" customFormat="1" x14ac:dyDescent="0.2">
      <c r="E1343" s="18"/>
      <c r="F1343" s="18"/>
      <c r="G1343" s="18"/>
      <c r="H1343" s="18"/>
      <c r="I1343" s="18"/>
      <c r="J1343" s="18"/>
      <c r="K1343" s="18"/>
      <c r="L1343" s="18"/>
      <c r="M1343" s="18"/>
      <c r="N1343" s="18"/>
      <c r="O1343" s="18"/>
      <c r="P1343" s="18"/>
    </row>
    <row r="1344" spans="5:16" s="17" customFormat="1" x14ac:dyDescent="0.2">
      <c r="E1344" s="18"/>
      <c r="F1344" s="18"/>
      <c r="G1344" s="18"/>
      <c r="H1344" s="18"/>
      <c r="I1344" s="18"/>
      <c r="J1344" s="18"/>
      <c r="K1344" s="18"/>
      <c r="L1344" s="18"/>
      <c r="M1344" s="18"/>
      <c r="N1344" s="18"/>
      <c r="O1344" s="18"/>
      <c r="P1344" s="18"/>
    </row>
    <row r="1345" spans="5:16" s="17" customFormat="1" x14ac:dyDescent="0.2">
      <c r="E1345" s="18"/>
      <c r="F1345" s="18"/>
      <c r="G1345" s="18"/>
      <c r="H1345" s="18"/>
      <c r="I1345" s="18"/>
      <c r="J1345" s="18"/>
      <c r="K1345" s="18"/>
      <c r="L1345" s="18"/>
      <c r="M1345" s="18"/>
      <c r="N1345" s="18"/>
      <c r="O1345" s="18"/>
      <c r="P1345" s="18"/>
    </row>
    <row r="1346" spans="5:16" s="17" customFormat="1" x14ac:dyDescent="0.2">
      <c r="E1346" s="18"/>
      <c r="F1346" s="18"/>
      <c r="G1346" s="18"/>
      <c r="H1346" s="18"/>
      <c r="I1346" s="18"/>
      <c r="J1346" s="18"/>
      <c r="K1346" s="18"/>
      <c r="L1346" s="18"/>
      <c r="M1346" s="18"/>
      <c r="N1346" s="18"/>
      <c r="O1346" s="18"/>
      <c r="P1346" s="18"/>
    </row>
    <row r="1347" spans="5:16" s="17" customFormat="1" x14ac:dyDescent="0.2">
      <c r="E1347" s="18"/>
      <c r="F1347" s="18"/>
      <c r="G1347" s="18"/>
      <c r="H1347" s="18"/>
      <c r="I1347" s="18"/>
      <c r="J1347" s="18"/>
      <c r="K1347" s="18"/>
      <c r="L1347" s="18"/>
      <c r="M1347" s="18"/>
      <c r="N1347" s="18"/>
      <c r="O1347" s="18"/>
      <c r="P1347" s="18"/>
    </row>
    <row r="1348" spans="5:16" s="17" customFormat="1" x14ac:dyDescent="0.2">
      <c r="E1348" s="18"/>
      <c r="F1348" s="18"/>
      <c r="G1348" s="18"/>
      <c r="H1348" s="18"/>
      <c r="I1348" s="18"/>
      <c r="J1348" s="18"/>
      <c r="K1348" s="18"/>
      <c r="L1348" s="18"/>
      <c r="M1348" s="18"/>
      <c r="N1348" s="18"/>
      <c r="O1348" s="18"/>
      <c r="P1348" s="18"/>
    </row>
    <row r="1349" spans="5:16" s="17" customFormat="1" x14ac:dyDescent="0.2">
      <c r="E1349" s="18"/>
      <c r="F1349" s="18"/>
      <c r="G1349" s="18"/>
      <c r="H1349" s="18"/>
      <c r="I1349" s="18"/>
      <c r="J1349" s="18"/>
      <c r="K1349" s="18"/>
      <c r="L1349" s="18"/>
      <c r="M1349" s="18"/>
      <c r="N1349" s="18"/>
      <c r="O1349" s="18"/>
      <c r="P1349" s="18"/>
    </row>
    <row r="1350" spans="5:16" s="17" customFormat="1" x14ac:dyDescent="0.2">
      <c r="E1350" s="18"/>
      <c r="F1350" s="18"/>
      <c r="G1350" s="18"/>
      <c r="H1350" s="18"/>
      <c r="I1350" s="18"/>
      <c r="J1350" s="18"/>
      <c r="K1350" s="18"/>
      <c r="L1350" s="18"/>
      <c r="M1350" s="18"/>
      <c r="N1350" s="18"/>
      <c r="O1350" s="18"/>
      <c r="P1350" s="18"/>
    </row>
    <row r="1351" spans="5:16" s="17" customFormat="1" x14ac:dyDescent="0.2">
      <c r="E1351" s="18"/>
      <c r="F1351" s="18"/>
      <c r="G1351" s="18"/>
      <c r="H1351" s="18"/>
      <c r="I1351" s="18"/>
      <c r="J1351" s="18"/>
      <c r="K1351" s="18"/>
      <c r="L1351" s="18"/>
      <c r="M1351" s="18"/>
      <c r="N1351" s="18"/>
      <c r="O1351" s="18"/>
      <c r="P1351" s="18"/>
    </row>
    <row r="1352" spans="5:16" s="17" customFormat="1" x14ac:dyDescent="0.2">
      <c r="E1352" s="18"/>
      <c r="F1352" s="18"/>
      <c r="G1352" s="18"/>
      <c r="H1352" s="18"/>
      <c r="I1352" s="18"/>
      <c r="J1352" s="18"/>
      <c r="K1352" s="18"/>
      <c r="L1352" s="18"/>
      <c r="M1352" s="18"/>
      <c r="N1352" s="18"/>
      <c r="O1352" s="18"/>
      <c r="P1352" s="18"/>
    </row>
    <row r="1353" spans="5:16" s="17" customFormat="1" x14ac:dyDescent="0.2">
      <c r="E1353" s="18"/>
      <c r="F1353" s="18"/>
      <c r="G1353" s="18"/>
      <c r="H1353" s="18"/>
      <c r="I1353" s="18"/>
      <c r="J1353" s="18"/>
      <c r="K1353" s="18"/>
      <c r="L1353" s="18"/>
      <c r="M1353" s="18"/>
      <c r="N1353" s="18"/>
      <c r="O1353" s="18"/>
      <c r="P1353" s="18"/>
    </row>
    <row r="1354" spans="5:16" s="17" customFormat="1" x14ac:dyDescent="0.2">
      <c r="E1354" s="18"/>
      <c r="F1354" s="18"/>
      <c r="G1354" s="18"/>
      <c r="H1354" s="18"/>
      <c r="I1354" s="18"/>
      <c r="J1354" s="18"/>
      <c r="K1354" s="18"/>
      <c r="L1354" s="18"/>
      <c r="M1354" s="18"/>
      <c r="N1354" s="18"/>
      <c r="O1354" s="18"/>
      <c r="P1354" s="18"/>
    </row>
    <row r="1355" spans="5:16" s="17" customFormat="1" x14ac:dyDescent="0.2">
      <c r="E1355" s="18"/>
      <c r="F1355" s="18"/>
      <c r="G1355" s="18"/>
      <c r="H1355" s="18"/>
      <c r="I1355" s="18"/>
      <c r="J1355" s="18"/>
      <c r="K1355" s="18"/>
      <c r="L1355" s="18"/>
      <c r="M1355" s="18"/>
      <c r="N1355" s="18"/>
      <c r="O1355" s="18"/>
      <c r="P1355" s="18"/>
    </row>
    <row r="1356" spans="5:16" s="17" customFormat="1" x14ac:dyDescent="0.2">
      <c r="E1356" s="18"/>
      <c r="F1356" s="18"/>
      <c r="G1356" s="18"/>
      <c r="H1356" s="18"/>
      <c r="I1356" s="18"/>
      <c r="J1356" s="18"/>
      <c r="K1356" s="18"/>
      <c r="L1356" s="18"/>
      <c r="M1356" s="18"/>
      <c r="N1356" s="18"/>
      <c r="O1356" s="18"/>
      <c r="P1356" s="18"/>
    </row>
    <row r="1357" spans="5:16" s="17" customFormat="1" x14ac:dyDescent="0.2">
      <c r="E1357" s="18"/>
      <c r="F1357" s="18"/>
      <c r="G1357" s="18"/>
      <c r="H1357" s="18"/>
      <c r="I1357" s="18"/>
      <c r="J1357" s="18"/>
      <c r="K1357" s="18"/>
      <c r="L1357" s="18"/>
      <c r="M1357" s="18"/>
      <c r="N1357" s="18"/>
      <c r="O1357" s="18"/>
      <c r="P1357" s="18"/>
    </row>
    <row r="1358" spans="5:16" s="17" customFormat="1" x14ac:dyDescent="0.2">
      <c r="E1358" s="18"/>
      <c r="F1358" s="18"/>
      <c r="G1358" s="18"/>
      <c r="H1358" s="18"/>
      <c r="I1358" s="18"/>
      <c r="J1358" s="18"/>
      <c r="K1358" s="18"/>
      <c r="L1358" s="18"/>
      <c r="M1358" s="18"/>
      <c r="N1358" s="18"/>
      <c r="O1358" s="18"/>
      <c r="P1358" s="18"/>
    </row>
    <row r="1359" spans="5:16" s="17" customFormat="1" x14ac:dyDescent="0.2">
      <c r="E1359" s="18"/>
      <c r="F1359" s="18"/>
      <c r="G1359" s="18"/>
      <c r="H1359" s="18"/>
      <c r="I1359" s="18"/>
      <c r="J1359" s="18"/>
      <c r="K1359" s="18"/>
      <c r="L1359" s="18"/>
      <c r="M1359" s="18"/>
      <c r="N1359" s="18"/>
      <c r="O1359" s="18"/>
      <c r="P1359" s="18"/>
    </row>
    <row r="1360" spans="5:16" s="17" customFormat="1" x14ac:dyDescent="0.2">
      <c r="E1360" s="18"/>
      <c r="F1360" s="18"/>
      <c r="G1360" s="18"/>
      <c r="H1360" s="18"/>
      <c r="I1360" s="18"/>
      <c r="J1360" s="18"/>
      <c r="K1360" s="18"/>
      <c r="L1360" s="18"/>
      <c r="M1360" s="18"/>
      <c r="N1360" s="18"/>
      <c r="O1360" s="18"/>
      <c r="P1360" s="18"/>
    </row>
    <row r="1361" spans="5:16" s="17" customFormat="1" x14ac:dyDescent="0.2">
      <c r="E1361" s="18"/>
      <c r="F1361" s="18"/>
      <c r="G1361" s="18"/>
      <c r="H1361" s="18"/>
      <c r="I1361" s="18"/>
      <c r="J1361" s="18"/>
      <c r="K1361" s="18"/>
      <c r="L1361" s="18"/>
      <c r="M1361" s="18"/>
      <c r="N1361" s="18"/>
      <c r="O1361" s="18"/>
      <c r="P1361" s="18"/>
    </row>
    <row r="1362" spans="5:16" s="17" customFormat="1" x14ac:dyDescent="0.2">
      <c r="E1362" s="18"/>
      <c r="F1362" s="18"/>
      <c r="G1362" s="18"/>
      <c r="H1362" s="18"/>
      <c r="I1362" s="18"/>
      <c r="J1362" s="18"/>
      <c r="K1362" s="18"/>
      <c r="L1362" s="18"/>
      <c r="M1362" s="18"/>
      <c r="N1362" s="18"/>
      <c r="O1362" s="18"/>
      <c r="P1362" s="18"/>
    </row>
    <row r="1363" spans="5:16" s="17" customFormat="1" x14ac:dyDescent="0.2">
      <c r="E1363" s="18"/>
      <c r="F1363" s="18"/>
      <c r="G1363" s="18"/>
      <c r="H1363" s="18"/>
      <c r="I1363" s="18"/>
      <c r="J1363" s="18"/>
      <c r="K1363" s="18"/>
      <c r="L1363" s="18"/>
      <c r="M1363" s="18"/>
      <c r="N1363" s="18"/>
      <c r="O1363" s="18"/>
      <c r="P1363" s="18"/>
    </row>
    <row r="1364" spans="5:16" s="17" customFormat="1" x14ac:dyDescent="0.2">
      <c r="E1364" s="18"/>
      <c r="F1364" s="18"/>
      <c r="G1364" s="18"/>
      <c r="H1364" s="18"/>
      <c r="I1364" s="18"/>
      <c r="J1364" s="18"/>
      <c r="K1364" s="18"/>
      <c r="L1364" s="18"/>
      <c r="M1364" s="18"/>
      <c r="N1364" s="18"/>
      <c r="O1364" s="18"/>
      <c r="P1364" s="18"/>
    </row>
    <row r="1365" spans="5:16" s="17" customFormat="1" x14ac:dyDescent="0.2">
      <c r="E1365" s="18"/>
      <c r="F1365" s="18"/>
      <c r="G1365" s="18"/>
      <c r="H1365" s="18"/>
      <c r="I1365" s="18"/>
      <c r="J1365" s="18"/>
      <c r="K1365" s="18"/>
      <c r="L1365" s="18"/>
      <c r="M1365" s="18"/>
      <c r="N1365" s="18"/>
      <c r="O1365" s="18"/>
      <c r="P1365" s="18"/>
    </row>
    <row r="1366" spans="5:16" s="17" customFormat="1" x14ac:dyDescent="0.2">
      <c r="E1366" s="18"/>
      <c r="F1366" s="18"/>
      <c r="G1366" s="18"/>
      <c r="H1366" s="18"/>
      <c r="I1366" s="18"/>
      <c r="J1366" s="18"/>
      <c r="K1366" s="18"/>
      <c r="L1366" s="18"/>
      <c r="M1366" s="18"/>
      <c r="N1366" s="18"/>
      <c r="O1366" s="18"/>
      <c r="P1366" s="18"/>
    </row>
    <row r="1367" spans="5:16" s="17" customFormat="1" x14ac:dyDescent="0.2">
      <c r="E1367" s="18"/>
      <c r="F1367" s="18"/>
      <c r="G1367" s="18"/>
      <c r="H1367" s="18"/>
      <c r="I1367" s="18"/>
      <c r="J1367" s="18"/>
      <c r="K1367" s="18"/>
      <c r="L1367" s="18"/>
      <c r="M1367" s="18"/>
      <c r="N1367" s="18"/>
      <c r="O1367" s="18"/>
      <c r="P1367" s="18"/>
    </row>
    <row r="1368" spans="5:16" s="17" customFormat="1" x14ac:dyDescent="0.2">
      <c r="E1368" s="18"/>
      <c r="F1368" s="18"/>
      <c r="G1368" s="18"/>
      <c r="H1368" s="18"/>
      <c r="I1368" s="18"/>
      <c r="J1368" s="18"/>
      <c r="K1368" s="18"/>
      <c r="L1368" s="18"/>
      <c r="M1368" s="18"/>
      <c r="N1368" s="18"/>
      <c r="O1368" s="18"/>
      <c r="P1368" s="18"/>
    </row>
    <row r="1369" spans="5:16" s="17" customFormat="1" x14ac:dyDescent="0.2">
      <c r="E1369" s="18"/>
      <c r="F1369" s="18"/>
      <c r="G1369" s="18"/>
      <c r="H1369" s="18"/>
      <c r="I1369" s="18"/>
      <c r="J1369" s="18"/>
      <c r="K1369" s="18"/>
      <c r="L1369" s="18"/>
      <c r="M1369" s="18"/>
      <c r="N1369" s="18"/>
      <c r="O1369" s="18"/>
      <c r="P1369" s="18"/>
    </row>
    <row r="1370" spans="5:16" s="17" customFormat="1" x14ac:dyDescent="0.2">
      <c r="E1370" s="18"/>
      <c r="F1370" s="18"/>
      <c r="G1370" s="18"/>
      <c r="H1370" s="18"/>
      <c r="I1370" s="18"/>
      <c r="J1370" s="18"/>
      <c r="K1370" s="18"/>
      <c r="L1370" s="18"/>
      <c r="M1370" s="18"/>
      <c r="N1370" s="18"/>
      <c r="O1370" s="18"/>
      <c r="P1370" s="18"/>
    </row>
    <row r="1371" spans="5:16" s="17" customFormat="1" x14ac:dyDescent="0.2">
      <c r="E1371" s="18"/>
      <c r="F1371" s="18"/>
      <c r="G1371" s="18"/>
      <c r="H1371" s="18"/>
      <c r="I1371" s="18"/>
      <c r="J1371" s="18"/>
      <c r="K1371" s="18"/>
      <c r="L1371" s="18"/>
      <c r="M1371" s="18"/>
      <c r="N1371" s="18"/>
      <c r="O1371" s="18"/>
      <c r="P1371" s="18"/>
    </row>
    <row r="1372" spans="5:16" s="17" customFormat="1" x14ac:dyDescent="0.2">
      <c r="E1372" s="18"/>
      <c r="F1372" s="18"/>
      <c r="G1372" s="18"/>
      <c r="H1372" s="18"/>
      <c r="I1372" s="18"/>
      <c r="J1372" s="18"/>
      <c r="K1372" s="18"/>
      <c r="L1372" s="18"/>
      <c r="M1372" s="18"/>
      <c r="N1372" s="18"/>
      <c r="O1372" s="18"/>
      <c r="P1372" s="18"/>
    </row>
    <row r="1373" spans="5:16" s="17" customFormat="1" x14ac:dyDescent="0.2">
      <c r="E1373" s="18"/>
      <c r="F1373" s="18"/>
      <c r="G1373" s="18"/>
      <c r="H1373" s="18"/>
      <c r="I1373" s="18"/>
      <c r="J1373" s="18"/>
      <c r="K1373" s="18"/>
      <c r="L1373" s="18"/>
      <c r="M1373" s="18"/>
      <c r="N1373" s="18"/>
      <c r="O1373" s="18"/>
      <c r="P1373" s="18"/>
    </row>
    <row r="1374" spans="5:16" s="17" customFormat="1" x14ac:dyDescent="0.2">
      <c r="E1374" s="18"/>
      <c r="F1374" s="18"/>
      <c r="G1374" s="18"/>
      <c r="H1374" s="18"/>
      <c r="I1374" s="18"/>
      <c r="J1374" s="18"/>
      <c r="K1374" s="18"/>
      <c r="L1374" s="18"/>
      <c r="M1374" s="18"/>
      <c r="N1374" s="18"/>
      <c r="O1374" s="18"/>
      <c r="P1374" s="18"/>
    </row>
    <row r="1375" spans="5:16" s="17" customFormat="1" x14ac:dyDescent="0.2">
      <c r="E1375" s="18"/>
      <c r="F1375" s="18"/>
      <c r="G1375" s="18"/>
      <c r="H1375" s="18"/>
      <c r="I1375" s="18"/>
      <c r="J1375" s="18"/>
      <c r="K1375" s="18"/>
      <c r="L1375" s="18"/>
      <c r="M1375" s="18"/>
      <c r="N1375" s="18"/>
      <c r="O1375" s="18"/>
      <c r="P1375" s="18"/>
    </row>
    <row r="1376" spans="5:16" s="17" customFormat="1" x14ac:dyDescent="0.2">
      <c r="E1376" s="18"/>
      <c r="F1376" s="18"/>
      <c r="G1376" s="18"/>
      <c r="H1376" s="18"/>
      <c r="I1376" s="18"/>
      <c r="J1376" s="18"/>
      <c r="K1376" s="18"/>
      <c r="L1376" s="18"/>
      <c r="M1376" s="18"/>
      <c r="N1376" s="18"/>
      <c r="O1376" s="18"/>
      <c r="P1376" s="18"/>
    </row>
    <row r="1377" spans="5:16" s="17" customFormat="1" x14ac:dyDescent="0.2">
      <c r="E1377" s="18"/>
      <c r="F1377" s="18"/>
      <c r="G1377" s="18"/>
      <c r="H1377" s="18"/>
      <c r="I1377" s="18"/>
      <c r="J1377" s="18"/>
      <c r="K1377" s="18"/>
      <c r="L1377" s="18"/>
      <c r="M1377" s="18"/>
      <c r="N1377" s="18"/>
      <c r="O1377" s="18"/>
      <c r="P1377" s="18"/>
    </row>
    <row r="1378" spans="5:16" s="17" customFormat="1" x14ac:dyDescent="0.2">
      <c r="E1378" s="18"/>
      <c r="F1378" s="18"/>
      <c r="G1378" s="18"/>
      <c r="H1378" s="18"/>
      <c r="I1378" s="18"/>
      <c r="J1378" s="18"/>
      <c r="K1378" s="18"/>
      <c r="L1378" s="18"/>
      <c r="M1378" s="18"/>
      <c r="N1378" s="18"/>
      <c r="O1378" s="18"/>
      <c r="P1378" s="18"/>
    </row>
    <row r="1379" spans="5:16" s="17" customFormat="1" x14ac:dyDescent="0.2">
      <c r="E1379" s="18"/>
      <c r="F1379" s="18"/>
      <c r="G1379" s="18"/>
      <c r="H1379" s="18"/>
      <c r="I1379" s="18"/>
      <c r="J1379" s="18"/>
      <c r="K1379" s="18"/>
      <c r="L1379" s="18"/>
      <c r="M1379" s="18"/>
      <c r="N1379" s="18"/>
      <c r="O1379" s="18"/>
      <c r="P1379" s="18"/>
    </row>
    <row r="1380" spans="5:16" s="17" customFormat="1" x14ac:dyDescent="0.2">
      <c r="E1380" s="18"/>
      <c r="F1380" s="18"/>
      <c r="G1380" s="18"/>
      <c r="H1380" s="18"/>
      <c r="I1380" s="18"/>
      <c r="J1380" s="18"/>
      <c r="K1380" s="18"/>
      <c r="L1380" s="18"/>
      <c r="M1380" s="18"/>
      <c r="N1380" s="18"/>
      <c r="O1380" s="18"/>
      <c r="P1380" s="18"/>
    </row>
    <row r="1381" spans="5:16" s="17" customFormat="1" x14ac:dyDescent="0.2">
      <c r="E1381" s="18"/>
      <c r="F1381" s="18"/>
      <c r="G1381" s="18"/>
      <c r="H1381" s="18"/>
      <c r="I1381" s="18"/>
      <c r="J1381" s="18"/>
      <c r="K1381" s="18"/>
      <c r="L1381" s="18"/>
      <c r="M1381" s="18"/>
      <c r="N1381" s="18"/>
      <c r="O1381" s="18"/>
      <c r="P1381" s="18"/>
    </row>
    <row r="1382" spans="5:16" s="17" customFormat="1" x14ac:dyDescent="0.2">
      <c r="E1382" s="18"/>
      <c r="F1382" s="18"/>
      <c r="G1382" s="18"/>
      <c r="H1382" s="18"/>
      <c r="I1382" s="18"/>
      <c r="J1382" s="18"/>
      <c r="K1382" s="18"/>
      <c r="L1382" s="18"/>
      <c r="M1382" s="18"/>
      <c r="N1382" s="18"/>
      <c r="O1382" s="18"/>
      <c r="P1382" s="18"/>
    </row>
    <row r="1383" spans="5:16" s="17" customFormat="1" x14ac:dyDescent="0.2">
      <c r="E1383" s="18"/>
      <c r="F1383" s="18"/>
      <c r="G1383" s="18"/>
      <c r="H1383" s="18"/>
      <c r="I1383" s="18"/>
      <c r="J1383" s="18"/>
      <c r="K1383" s="18"/>
      <c r="L1383" s="18"/>
      <c r="M1383" s="18"/>
      <c r="N1383" s="18"/>
      <c r="O1383" s="18"/>
      <c r="P1383" s="18"/>
    </row>
    <row r="1384" spans="5:16" s="17" customFormat="1" x14ac:dyDescent="0.2">
      <c r="E1384" s="18"/>
      <c r="F1384" s="18"/>
      <c r="G1384" s="18"/>
      <c r="H1384" s="18"/>
      <c r="I1384" s="18"/>
      <c r="J1384" s="18"/>
      <c r="K1384" s="18"/>
      <c r="L1384" s="18"/>
      <c r="M1384" s="18"/>
      <c r="N1384" s="18"/>
      <c r="O1384" s="18"/>
      <c r="P1384" s="18"/>
    </row>
    <row r="1385" spans="5:16" s="17" customFormat="1" x14ac:dyDescent="0.2">
      <c r="E1385" s="18"/>
      <c r="F1385" s="18"/>
      <c r="G1385" s="18"/>
      <c r="H1385" s="18"/>
      <c r="I1385" s="18"/>
      <c r="J1385" s="18"/>
      <c r="K1385" s="18"/>
      <c r="L1385" s="18"/>
      <c r="M1385" s="18"/>
      <c r="N1385" s="18"/>
      <c r="O1385" s="18"/>
      <c r="P1385" s="18"/>
    </row>
    <row r="1386" spans="5:16" s="17" customFormat="1" x14ac:dyDescent="0.2">
      <c r="E1386" s="18"/>
      <c r="F1386" s="18"/>
      <c r="G1386" s="18"/>
      <c r="H1386" s="18"/>
      <c r="I1386" s="18"/>
      <c r="J1386" s="18"/>
      <c r="K1386" s="18"/>
      <c r="L1386" s="18"/>
      <c r="M1386" s="18"/>
      <c r="N1386" s="18"/>
      <c r="O1386" s="18"/>
      <c r="P1386" s="18"/>
    </row>
    <row r="1387" spans="5:16" s="17" customFormat="1" x14ac:dyDescent="0.2">
      <c r="E1387" s="18"/>
      <c r="F1387" s="18"/>
      <c r="G1387" s="18"/>
      <c r="H1387" s="18"/>
      <c r="I1387" s="18"/>
      <c r="J1387" s="18"/>
      <c r="K1387" s="18"/>
      <c r="L1387" s="18"/>
      <c r="M1387" s="18"/>
      <c r="N1387" s="18"/>
      <c r="O1387" s="18"/>
      <c r="P1387" s="18"/>
    </row>
    <row r="1388" spans="5:16" s="17" customFormat="1" x14ac:dyDescent="0.2">
      <c r="E1388" s="18"/>
      <c r="F1388" s="18"/>
      <c r="G1388" s="18"/>
      <c r="H1388" s="18"/>
      <c r="I1388" s="18"/>
      <c r="J1388" s="18"/>
      <c r="K1388" s="18"/>
      <c r="L1388" s="18"/>
      <c r="M1388" s="18"/>
      <c r="N1388" s="18"/>
      <c r="O1388" s="18"/>
      <c r="P1388" s="18"/>
    </row>
    <row r="1389" spans="5:16" s="17" customFormat="1" x14ac:dyDescent="0.2">
      <c r="E1389" s="18"/>
      <c r="F1389" s="18"/>
      <c r="G1389" s="18"/>
      <c r="H1389" s="18"/>
      <c r="I1389" s="18"/>
      <c r="J1389" s="18"/>
      <c r="K1389" s="18"/>
      <c r="L1389" s="18"/>
      <c r="M1389" s="18"/>
      <c r="N1389" s="18"/>
      <c r="O1389" s="18"/>
      <c r="P1389" s="18"/>
    </row>
    <row r="1390" spans="5:16" s="17" customFormat="1" x14ac:dyDescent="0.2">
      <c r="E1390" s="18"/>
      <c r="F1390" s="18"/>
      <c r="G1390" s="18"/>
      <c r="H1390" s="18"/>
      <c r="I1390" s="18"/>
      <c r="J1390" s="18"/>
      <c r="K1390" s="18"/>
      <c r="L1390" s="18"/>
      <c r="M1390" s="18"/>
      <c r="N1390" s="18"/>
      <c r="O1390" s="18"/>
      <c r="P1390" s="18"/>
    </row>
    <row r="1391" spans="5:16" s="17" customFormat="1" x14ac:dyDescent="0.2">
      <c r="E1391" s="18"/>
      <c r="F1391" s="18"/>
      <c r="G1391" s="18"/>
      <c r="H1391" s="18"/>
      <c r="I1391" s="18"/>
      <c r="J1391" s="18"/>
      <c r="K1391" s="18"/>
      <c r="L1391" s="18"/>
      <c r="M1391" s="18"/>
      <c r="N1391" s="18"/>
      <c r="O1391" s="18"/>
      <c r="P1391" s="18"/>
    </row>
    <row r="1392" spans="5:16" s="17" customFormat="1" x14ac:dyDescent="0.2">
      <c r="E1392" s="18"/>
      <c r="F1392" s="18"/>
      <c r="G1392" s="18"/>
      <c r="H1392" s="18"/>
      <c r="I1392" s="18"/>
      <c r="J1392" s="18"/>
      <c r="K1392" s="18"/>
      <c r="L1392" s="18"/>
      <c r="M1392" s="18"/>
      <c r="N1392" s="18"/>
      <c r="O1392" s="18"/>
      <c r="P1392" s="18"/>
    </row>
    <row r="1393" spans="5:16" s="17" customFormat="1" x14ac:dyDescent="0.2">
      <c r="E1393" s="18"/>
      <c r="F1393" s="18"/>
      <c r="G1393" s="18"/>
      <c r="H1393" s="18"/>
      <c r="I1393" s="18"/>
      <c r="J1393" s="18"/>
      <c r="K1393" s="18"/>
      <c r="L1393" s="18"/>
      <c r="M1393" s="18"/>
      <c r="N1393" s="18"/>
      <c r="O1393" s="18"/>
      <c r="P1393" s="18"/>
    </row>
    <row r="1394" spans="5:16" s="17" customFormat="1" x14ac:dyDescent="0.2">
      <c r="E1394" s="18"/>
      <c r="F1394" s="18"/>
      <c r="G1394" s="18"/>
      <c r="H1394" s="18"/>
      <c r="I1394" s="18"/>
      <c r="J1394" s="18"/>
      <c r="K1394" s="18"/>
      <c r="L1394" s="18"/>
      <c r="M1394" s="18"/>
      <c r="N1394" s="18"/>
      <c r="O1394" s="18"/>
      <c r="P1394" s="18"/>
    </row>
    <row r="1395" spans="5:16" s="17" customFormat="1" x14ac:dyDescent="0.2">
      <c r="E1395" s="18"/>
      <c r="F1395" s="18"/>
      <c r="G1395" s="18"/>
      <c r="H1395" s="18"/>
      <c r="I1395" s="18"/>
      <c r="J1395" s="18"/>
      <c r="K1395" s="18"/>
      <c r="L1395" s="18"/>
      <c r="M1395" s="18"/>
      <c r="N1395" s="18"/>
      <c r="O1395" s="18"/>
      <c r="P1395" s="18"/>
    </row>
    <row r="1396" spans="5:16" s="17" customFormat="1" x14ac:dyDescent="0.2">
      <c r="E1396" s="18"/>
      <c r="F1396" s="18"/>
      <c r="G1396" s="18"/>
      <c r="H1396" s="18"/>
      <c r="I1396" s="18"/>
      <c r="J1396" s="18"/>
      <c r="K1396" s="18"/>
      <c r="L1396" s="18"/>
      <c r="M1396" s="18"/>
      <c r="N1396" s="18"/>
      <c r="O1396" s="18"/>
      <c r="P1396" s="18"/>
    </row>
    <row r="1397" spans="5:16" s="17" customFormat="1" x14ac:dyDescent="0.2">
      <c r="E1397" s="18"/>
      <c r="F1397" s="18"/>
      <c r="G1397" s="18"/>
      <c r="H1397" s="18"/>
      <c r="I1397" s="18"/>
      <c r="J1397" s="18"/>
      <c r="K1397" s="18"/>
      <c r="L1397" s="18"/>
      <c r="M1397" s="18"/>
      <c r="N1397" s="18"/>
      <c r="O1397" s="18"/>
      <c r="P1397" s="18"/>
    </row>
    <row r="1398" spans="5:16" s="17" customFormat="1" x14ac:dyDescent="0.2">
      <c r="E1398" s="18"/>
      <c r="F1398" s="18"/>
      <c r="G1398" s="18"/>
      <c r="H1398" s="18"/>
      <c r="I1398" s="18"/>
      <c r="J1398" s="18"/>
      <c r="K1398" s="18"/>
      <c r="L1398" s="18"/>
      <c r="M1398" s="18"/>
      <c r="N1398" s="18"/>
      <c r="O1398" s="18"/>
      <c r="P1398" s="18"/>
    </row>
    <row r="1399" spans="5:16" s="17" customFormat="1" x14ac:dyDescent="0.2">
      <c r="E1399" s="18"/>
      <c r="F1399" s="18"/>
      <c r="G1399" s="18"/>
      <c r="H1399" s="18"/>
      <c r="I1399" s="18"/>
      <c r="J1399" s="18"/>
      <c r="K1399" s="18"/>
      <c r="L1399" s="18"/>
      <c r="M1399" s="18"/>
      <c r="N1399" s="18"/>
      <c r="O1399" s="18"/>
      <c r="P1399" s="18"/>
    </row>
    <row r="1400" spans="5:16" s="17" customFormat="1" x14ac:dyDescent="0.2">
      <c r="E1400" s="18"/>
      <c r="F1400" s="18"/>
      <c r="G1400" s="18"/>
      <c r="H1400" s="18"/>
      <c r="I1400" s="18"/>
      <c r="J1400" s="18"/>
      <c r="K1400" s="18"/>
      <c r="L1400" s="18"/>
      <c r="M1400" s="18"/>
      <c r="N1400" s="18"/>
      <c r="O1400" s="18"/>
      <c r="P1400" s="18"/>
    </row>
    <row r="1401" spans="5:16" s="17" customFormat="1" x14ac:dyDescent="0.2">
      <c r="E1401" s="18"/>
      <c r="F1401" s="18"/>
      <c r="G1401" s="18"/>
      <c r="H1401" s="18"/>
      <c r="I1401" s="18"/>
      <c r="J1401" s="18"/>
      <c r="K1401" s="18"/>
      <c r="L1401" s="18"/>
      <c r="M1401" s="18"/>
      <c r="N1401" s="18"/>
      <c r="O1401" s="18"/>
      <c r="P1401" s="18"/>
    </row>
    <row r="1402" spans="5:16" s="17" customFormat="1" x14ac:dyDescent="0.2">
      <c r="E1402" s="18"/>
      <c r="F1402" s="18"/>
      <c r="G1402" s="18"/>
      <c r="H1402" s="18"/>
      <c r="I1402" s="18"/>
      <c r="J1402" s="18"/>
      <c r="K1402" s="18"/>
      <c r="L1402" s="18"/>
      <c r="M1402" s="18"/>
      <c r="N1402" s="18"/>
      <c r="O1402" s="18"/>
      <c r="P1402" s="18"/>
    </row>
    <row r="1403" spans="5:16" s="17" customFormat="1" x14ac:dyDescent="0.2">
      <c r="E1403" s="18"/>
      <c r="F1403" s="18"/>
      <c r="G1403" s="18"/>
      <c r="H1403" s="18"/>
      <c r="I1403" s="18"/>
      <c r="J1403" s="18"/>
      <c r="K1403" s="18"/>
      <c r="L1403" s="18"/>
      <c r="M1403" s="18"/>
      <c r="N1403" s="18"/>
      <c r="O1403" s="18"/>
      <c r="P1403" s="18"/>
    </row>
    <row r="1404" spans="5:16" s="17" customFormat="1" x14ac:dyDescent="0.2">
      <c r="E1404" s="18"/>
      <c r="F1404" s="18"/>
      <c r="G1404" s="18"/>
      <c r="H1404" s="18"/>
      <c r="I1404" s="18"/>
      <c r="J1404" s="18"/>
      <c r="K1404" s="18"/>
      <c r="L1404" s="18"/>
      <c r="M1404" s="18"/>
      <c r="N1404" s="18"/>
      <c r="O1404" s="18"/>
      <c r="P1404" s="18"/>
    </row>
    <row r="1405" spans="5:16" s="17" customFormat="1" x14ac:dyDescent="0.2">
      <c r="E1405" s="18"/>
      <c r="F1405" s="18"/>
      <c r="G1405" s="18"/>
      <c r="H1405" s="18"/>
      <c r="I1405" s="18"/>
      <c r="J1405" s="18"/>
      <c r="K1405" s="18"/>
      <c r="L1405" s="18"/>
      <c r="M1405" s="18"/>
      <c r="N1405" s="18"/>
      <c r="O1405" s="18"/>
      <c r="P1405" s="18"/>
    </row>
    <row r="1406" spans="5:16" s="17" customFormat="1" x14ac:dyDescent="0.2">
      <c r="E1406" s="18"/>
      <c r="F1406" s="18"/>
      <c r="G1406" s="18"/>
      <c r="H1406" s="18"/>
      <c r="I1406" s="18"/>
      <c r="J1406" s="18"/>
      <c r="K1406" s="18"/>
      <c r="L1406" s="18"/>
      <c r="M1406" s="18"/>
      <c r="N1406" s="18"/>
      <c r="O1406" s="18"/>
      <c r="P1406" s="18"/>
    </row>
    <row r="1407" spans="5:16" s="17" customFormat="1" x14ac:dyDescent="0.2">
      <c r="E1407" s="18"/>
      <c r="F1407" s="18"/>
      <c r="G1407" s="18"/>
      <c r="H1407" s="18"/>
      <c r="I1407" s="18"/>
      <c r="J1407" s="18"/>
      <c r="K1407" s="18"/>
      <c r="L1407" s="18"/>
      <c r="M1407" s="18"/>
      <c r="N1407" s="18"/>
      <c r="O1407" s="18"/>
      <c r="P1407" s="18"/>
    </row>
    <row r="1408" spans="5:16" s="17" customFormat="1" x14ac:dyDescent="0.2">
      <c r="E1408" s="18"/>
      <c r="F1408" s="18"/>
      <c r="G1408" s="18"/>
      <c r="H1408" s="18"/>
      <c r="I1408" s="18"/>
      <c r="J1408" s="18"/>
      <c r="K1408" s="18"/>
      <c r="L1408" s="18"/>
      <c r="M1408" s="18"/>
      <c r="N1408" s="18"/>
      <c r="O1408" s="18"/>
      <c r="P1408" s="18"/>
    </row>
    <row r="1409" spans="5:16" s="17" customFormat="1" x14ac:dyDescent="0.2">
      <c r="E1409" s="18"/>
      <c r="F1409" s="18"/>
      <c r="G1409" s="18"/>
      <c r="H1409" s="18"/>
      <c r="I1409" s="18"/>
      <c r="J1409" s="18"/>
      <c r="K1409" s="18"/>
      <c r="L1409" s="18"/>
      <c r="M1409" s="18"/>
      <c r="N1409" s="18"/>
      <c r="O1409" s="18"/>
      <c r="P1409" s="18"/>
    </row>
    <row r="1410" spans="5:16" s="17" customFormat="1" x14ac:dyDescent="0.2">
      <c r="E1410" s="18"/>
      <c r="F1410" s="18"/>
      <c r="G1410" s="18"/>
      <c r="H1410" s="18"/>
      <c r="I1410" s="18"/>
      <c r="J1410" s="18"/>
      <c r="K1410" s="18"/>
      <c r="L1410" s="18"/>
      <c r="M1410" s="18"/>
      <c r="N1410" s="18"/>
      <c r="O1410" s="18"/>
      <c r="P1410" s="18"/>
    </row>
    <row r="1411" spans="5:16" s="17" customFormat="1" x14ac:dyDescent="0.2">
      <c r="E1411" s="18"/>
      <c r="F1411" s="18"/>
      <c r="G1411" s="18"/>
      <c r="H1411" s="18"/>
      <c r="I1411" s="18"/>
      <c r="J1411" s="18"/>
      <c r="K1411" s="18"/>
      <c r="L1411" s="18"/>
      <c r="M1411" s="18"/>
      <c r="N1411" s="18"/>
      <c r="O1411" s="18"/>
      <c r="P1411" s="18"/>
    </row>
    <row r="1412" spans="5:16" s="17" customFormat="1" x14ac:dyDescent="0.2">
      <c r="E1412" s="18"/>
      <c r="F1412" s="18"/>
      <c r="G1412" s="18"/>
      <c r="H1412" s="18"/>
      <c r="I1412" s="18"/>
      <c r="J1412" s="18"/>
      <c r="K1412" s="18"/>
      <c r="L1412" s="18"/>
      <c r="M1412" s="18"/>
      <c r="N1412" s="18"/>
      <c r="O1412" s="18"/>
      <c r="P1412" s="18"/>
    </row>
    <row r="1413" spans="5:16" s="17" customFormat="1" x14ac:dyDescent="0.2">
      <c r="E1413" s="18"/>
      <c r="F1413" s="18"/>
      <c r="G1413" s="18"/>
      <c r="H1413" s="18"/>
      <c r="I1413" s="18"/>
      <c r="J1413" s="18"/>
      <c r="K1413" s="18"/>
      <c r="L1413" s="18"/>
      <c r="M1413" s="18"/>
      <c r="N1413" s="18"/>
      <c r="O1413" s="18"/>
      <c r="P1413" s="18"/>
    </row>
    <row r="1414" spans="5:16" s="17" customFormat="1" x14ac:dyDescent="0.2">
      <c r="E1414" s="18"/>
      <c r="F1414" s="18"/>
      <c r="G1414" s="18"/>
      <c r="H1414" s="18"/>
      <c r="I1414" s="18"/>
      <c r="J1414" s="18"/>
      <c r="K1414" s="18"/>
      <c r="L1414" s="18"/>
      <c r="M1414" s="18"/>
      <c r="N1414" s="18"/>
      <c r="O1414" s="18"/>
      <c r="P1414" s="18"/>
    </row>
    <row r="1415" spans="5:16" s="17" customFormat="1" x14ac:dyDescent="0.2">
      <c r="E1415" s="18"/>
      <c r="F1415" s="18"/>
      <c r="G1415" s="18"/>
      <c r="H1415" s="18"/>
      <c r="I1415" s="18"/>
      <c r="J1415" s="18"/>
      <c r="K1415" s="18"/>
      <c r="L1415" s="18"/>
      <c r="M1415" s="18"/>
      <c r="N1415" s="18"/>
      <c r="O1415" s="18"/>
      <c r="P1415" s="18"/>
    </row>
    <row r="1416" spans="5:16" s="17" customFormat="1" x14ac:dyDescent="0.2">
      <c r="E1416" s="18"/>
      <c r="F1416" s="18"/>
      <c r="G1416" s="18"/>
      <c r="H1416" s="18"/>
      <c r="I1416" s="18"/>
      <c r="J1416" s="18"/>
      <c r="K1416" s="18"/>
      <c r="L1416" s="18"/>
      <c r="M1416" s="18"/>
      <c r="N1416" s="18"/>
      <c r="O1416" s="18"/>
      <c r="P1416" s="18"/>
    </row>
    <row r="1417" spans="5:16" s="17" customFormat="1" x14ac:dyDescent="0.2">
      <c r="E1417" s="18"/>
      <c r="F1417" s="18"/>
      <c r="G1417" s="18"/>
      <c r="H1417" s="18"/>
      <c r="I1417" s="18"/>
      <c r="J1417" s="18"/>
      <c r="K1417" s="18"/>
      <c r="L1417" s="18"/>
      <c r="M1417" s="18"/>
      <c r="N1417" s="18"/>
      <c r="O1417" s="18"/>
      <c r="P1417" s="18"/>
    </row>
    <row r="1418" spans="5:16" s="17" customFormat="1" x14ac:dyDescent="0.2">
      <c r="E1418" s="18"/>
      <c r="F1418" s="18"/>
      <c r="G1418" s="18"/>
      <c r="H1418" s="18"/>
      <c r="I1418" s="18"/>
      <c r="J1418" s="18"/>
      <c r="K1418" s="18"/>
      <c r="L1418" s="18"/>
      <c r="M1418" s="18"/>
      <c r="N1418" s="18"/>
      <c r="O1418" s="18"/>
      <c r="P1418" s="18"/>
    </row>
    <row r="1419" spans="5:16" s="17" customFormat="1" x14ac:dyDescent="0.2">
      <c r="E1419" s="18"/>
      <c r="F1419" s="18"/>
      <c r="G1419" s="18"/>
      <c r="H1419" s="18"/>
      <c r="I1419" s="18"/>
      <c r="J1419" s="18"/>
      <c r="K1419" s="18"/>
      <c r="L1419" s="18"/>
      <c r="M1419" s="18"/>
      <c r="N1419" s="18"/>
      <c r="O1419" s="18"/>
      <c r="P1419" s="18"/>
    </row>
    <row r="1420" spans="5:16" s="17" customFormat="1" x14ac:dyDescent="0.2">
      <c r="E1420" s="18"/>
      <c r="F1420" s="18"/>
      <c r="G1420" s="18"/>
      <c r="H1420" s="18"/>
      <c r="I1420" s="18"/>
      <c r="J1420" s="18"/>
      <c r="K1420" s="18"/>
      <c r="L1420" s="18"/>
      <c r="M1420" s="18"/>
      <c r="N1420" s="18"/>
      <c r="O1420" s="18"/>
      <c r="P1420" s="18"/>
    </row>
    <row r="1421" spans="5:16" s="17" customFormat="1" x14ac:dyDescent="0.2">
      <c r="E1421" s="18"/>
      <c r="F1421" s="18"/>
      <c r="G1421" s="18"/>
      <c r="H1421" s="18"/>
      <c r="I1421" s="18"/>
      <c r="J1421" s="18"/>
      <c r="K1421" s="18"/>
      <c r="L1421" s="18"/>
      <c r="M1421" s="18"/>
      <c r="N1421" s="18"/>
      <c r="O1421" s="18"/>
      <c r="P1421" s="18"/>
    </row>
    <row r="1422" spans="5:16" s="17" customFormat="1" x14ac:dyDescent="0.2">
      <c r="E1422" s="18"/>
      <c r="F1422" s="18"/>
      <c r="G1422" s="18"/>
      <c r="H1422" s="18"/>
      <c r="I1422" s="18"/>
      <c r="J1422" s="18"/>
      <c r="K1422" s="18"/>
      <c r="L1422" s="18"/>
      <c r="M1422" s="18"/>
      <c r="N1422" s="18"/>
      <c r="O1422" s="18"/>
      <c r="P1422" s="18"/>
    </row>
    <row r="1423" spans="5:16" s="17" customFormat="1" x14ac:dyDescent="0.2">
      <c r="E1423" s="18"/>
      <c r="F1423" s="18"/>
      <c r="G1423" s="18"/>
      <c r="H1423" s="18"/>
      <c r="I1423" s="18"/>
      <c r="J1423" s="18"/>
      <c r="K1423" s="18"/>
      <c r="L1423" s="18"/>
      <c r="M1423" s="18"/>
      <c r="N1423" s="18"/>
      <c r="O1423" s="18"/>
      <c r="P1423" s="18"/>
    </row>
    <row r="1424" spans="5:16" s="17" customFormat="1" x14ac:dyDescent="0.2">
      <c r="E1424" s="18"/>
      <c r="F1424" s="18"/>
      <c r="G1424" s="18"/>
      <c r="H1424" s="18"/>
      <c r="I1424" s="18"/>
      <c r="J1424" s="18"/>
      <c r="K1424" s="18"/>
      <c r="L1424" s="18"/>
      <c r="M1424" s="18"/>
      <c r="N1424" s="18"/>
      <c r="O1424" s="18"/>
      <c r="P1424" s="18"/>
    </row>
    <row r="1425" spans="5:16" s="17" customFormat="1" x14ac:dyDescent="0.2">
      <c r="E1425" s="18"/>
      <c r="F1425" s="18"/>
      <c r="G1425" s="18"/>
      <c r="H1425" s="18"/>
      <c r="I1425" s="18"/>
      <c r="J1425" s="18"/>
      <c r="K1425" s="18"/>
      <c r="L1425" s="18"/>
      <c r="M1425" s="18"/>
      <c r="N1425" s="18"/>
      <c r="O1425" s="18"/>
      <c r="P1425" s="18"/>
    </row>
    <row r="1426" spans="5:16" s="17" customFormat="1" x14ac:dyDescent="0.2">
      <c r="E1426" s="18"/>
      <c r="F1426" s="18"/>
      <c r="G1426" s="18"/>
      <c r="H1426" s="18"/>
      <c r="I1426" s="18"/>
      <c r="J1426" s="18"/>
      <c r="K1426" s="18"/>
      <c r="L1426" s="18"/>
      <c r="M1426" s="18"/>
      <c r="N1426" s="18"/>
      <c r="O1426" s="18"/>
      <c r="P1426" s="18"/>
    </row>
    <row r="1427" spans="5:16" s="17" customFormat="1" x14ac:dyDescent="0.2">
      <c r="E1427" s="18"/>
      <c r="F1427" s="18"/>
      <c r="G1427" s="18"/>
      <c r="H1427" s="18"/>
      <c r="I1427" s="18"/>
      <c r="J1427" s="18"/>
      <c r="K1427" s="18"/>
      <c r="L1427" s="18"/>
      <c r="M1427" s="18"/>
      <c r="N1427" s="18"/>
      <c r="O1427" s="18"/>
      <c r="P1427" s="18"/>
    </row>
    <row r="1428" spans="5:16" s="17" customFormat="1" x14ac:dyDescent="0.2">
      <c r="E1428" s="18"/>
      <c r="F1428" s="18"/>
      <c r="G1428" s="18"/>
      <c r="H1428" s="18"/>
      <c r="I1428" s="18"/>
      <c r="J1428" s="18"/>
      <c r="K1428" s="18"/>
      <c r="L1428" s="18"/>
      <c r="M1428" s="18"/>
      <c r="N1428" s="18"/>
      <c r="O1428" s="18"/>
      <c r="P1428" s="18"/>
    </row>
    <row r="1429" spans="5:16" s="17" customFormat="1" x14ac:dyDescent="0.2">
      <c r="E1429" s="18"/>
      <c r="F1429" s="18"/>
      <c r="G1429" s="18"/>
      <c r="H1429" s="18"/>
      <c r="I1429" s="18"/>
      <c r="J1429" s="18"/>
      <c r="K1429" s="18"/>
      <c r="L1429" s="18"/>
      <c r="M1429" s="18"/>
      <c r="N1429" s="18"/>
      <c r="O1429" s="18"/>
      <c r="P1429" s="18"/>
    </row>
    <row r="1430" spans="5:16" s="17" customFormat="1" x14ac:dyDescent="0.2">
      <c r="E1430" s="18"/>
      <c r="F1430" s="18"/>
      <c r="G1430" s="18"/>
      <c r="H1430" s="18"/>
      <c r="I1430" s="18"/>
      <c r="J1430" s="18"/>
      <c r="K1430" s="18"/>
      <c r="L1430" s="18"/>
      <c r="M1430" s="18"/>
      <c r="N1430" s="18"/>
      <c r="O1430" s="18"/>
      <c r="P1430" s="18"/>
    </row>
    <row r="1431" spans="5:16" s="17" customFormat="1" x14ac:dyDescent="0.2">
      <c r="E1431" s="18"/>
      <c r="F1431" s="18"/>
      <c r="G1431" s="18"/>
      <c r="H1431" s="18"/>
      <c r="I1431" s="18"/>
      <c r="J1431" s="18"/>
      <c r="K1431" s="18"/>
      <c r="L1431" s="18"/>
      <c r="M1431" s="18"/>
      <c r="N1431" s="18"/>
      <c r="O1431" s="18"/>
      <c r="P1431" s="18"/>
    </row>
    <row r="1432" spans="5:16" s="17" customFormat="1" x14ac:dyDescent="0.2">
      <c r="E1432" s="18"/>
      <c r="F1432" s="18"/>
      <c r="G1432" s="18"/>
      <c r="H1432" s="18"/>
      <c r="I1432" s="18"/>
      <c r="J1432" s="18"/>
      <c r="K1432" s="18"/>
      <c r="L1432" s="18"/>
      <c r="M1432" s="18"/>
      <c r="N1432" s="18"/>
      <c r="O1432" s="18"/>
      <c r="P1432" s="18"/>
    </row>
    <row r="1433" spans="5:16" s="17" customFormat="1" x14ac:dyDescent="0.2">
      <c r="E1433" s="18"/>
      <c r="F1433" s="18"/>
      <c r="G1433" s="18"/>
      <c r="H1433" s="18"/>
      <c r="I1433" s="18"/>
      <c r="J1433" s="18"/>
      <c r="K1433" s="18"/>
      <c r="L1433" s="18"/>
      <c r="M1433" s="18"/>
      <c r="N1433" s="18"/>
      <c r="O1433" s="18"/>
      <c r="P1433" s="18"/>
    </row>
    <row r="1434" spans="5:16" s="17" customFormat="1" x14ac:dyDescent="0.2">
      <c r="E1434" s="18"/>
      <c r="F1434" s="18"/>
      <c r="G1434" s="18"/>
      <c r="H1434" s="18"/>
      <c r="I1434" s="18"/>
      <c r="J1434" s="18"/>
      <c r="K1434" s="18"/>
      <c r="L1434" s="18"/>
      <c r="M1434" s="18"/>
      <c r="N1434" s="18"/>
      <c r="O1434" s="18"/>
      <c r="P1434" s="18"/>
    </row>
    <row r="1435" spans="5:16" s="17" customFormat="1" x14ac:dyDescent="0.2">
      <c r="E1435" s="18"/>
      <c r="F1435" s="18"/>
      <c r="G1435" s="18"/>
      <c r="H1435" s="18"/>
      <c r="I1435" s="18"/>
      <c r="J1435" s="18"/>
      <c r="K1435" s="18"/>
      <c r="L1435" s="18"/>
      <c r="M1435" s="18"/>
      <c r="N1435" s="18"/>
      <c r="O1435" s="18"/>
      <c r="P1435" s="18"/>
    </row>
    <row r="1436" spans="5:16" s="17" customFormat="1" x14ac:dyDescent="0.2">
      <c r="E1436" s="18"/>
      <c r="F1436" s="18"/>
      <c r="G1436" s="18"/>
      <c r="H1436" s="18"/>
      <c r="I1436" s="18"/>
      <c r="J1436" s="18"/>
      <c r="K1436" s="18"/>
      <c r="L1436" s="18"/>
      <c r="M1436" s="18"/>
      <c r="N1436" s="18"/>
      <c r="O1436" s="18"/>
      <c r="P1436" s="18"/>
    </row>
    <row r="1437" spans="5:16" s="17" customFormat="1" x14ac:dyDescent="0.2">
      <c r="E1437" s="18"/>
      <c r="F1437" s="18"/>
      <c r="G1437" s="18"/>
      <c r="H1437" s="18"/>
      <c r="I1437" s="18"/>
      <c r="J1437" s="18"/>
      <c r="K1437" s="18"/>
      <c r="L1437" s="18"/>
      <c r="M1437" s="18"/>
      <c r="N1437" s="18"/>
      <c r="O1437" s="18"/>
      <c r="P1437" s="18"/>
    </row>
    <row r="1438" spans="5:16" s="17" customFormat="1" x14ac:dyDescent="0.2">
      <c r="E1438" s="18"/>
      <c r="F1438" s="18"/>
      <c r="G1438" s="18"/>
      <c r="H1438" s="18"/>
      <c r="I1438" s="18"/>
      <c r="J1438" s="18"/>
      <c r="K1438" s="18"/>
      <c r="L1438" s="18"/>
      <c r="M1438" s="18"/>
      <c r="N1438" s="18"/>
      <c r="O1438" s="18"/>
      <c r="P1438" s="18"/>
    </row>
    <row r="1439" spans="5:16" s="17" customFormat="1" x14ac:dyDescent="0.2">
      <c r="E1439" s="18"/>
      <c r="F1439" s="18"/>
      <c r="G1439" s="18"/>
      <c r="H1439" s="18"/>
      <c r="I1439" s="18"/>
      <c r="J1439" s="18"/>
      <c r="K1439" s="18"/>
      <c r="L1439" s="18"/>
      <c r="M1439" s="18"/>
      <c r="N1439" s="18"/>
      <c r="O1439" s="18"/>
      <c r="P1439" s="18"/>
    </row>
    <row r="1440" spans="5:16" s="17" customFormat="1" x14ac:dyDescent="0.2">
      <c r="E1440" s="18"/>
      <c r="F1440" s="18"/>
      <c r="G1440" s="18"/>
      <c r="H1440" s="18"/>
      <c r="I1440" s="18"/>
      <c r="J1440" s="18"/>
      <c r="K1440" s="18"/>
      <c r="L1440" s="18"/>
      <c r="M1440" s="18"/>
      <c r="N1440" s="18"/>
      <c r="O1440" s="18"/>
      <c r="P1440" s="18"/>
    </row>
    <row r="1441" spans="5:16" s="17" customFormat="1" x14ac:dyDescent="0.2">
      <c r="E1441" s="18"/>
      <c r="F1441" s="18"/>
      <c r="G1441" s="18"/>
      <c r="H1441" s="18"/>
      <c r="I1441" s="18"/>
      <c r="J1441" s="18"/>
      <c r="K1441" s="18"/>
      <c r="L1441" s="18"/>
      <c r="M1441" s="18"/>
      <c r="N1441" s="18"/>
      <c r="O1441" s="18"/>
      <c r="P1441" s="18"/>
    </row>
    <row r="1442" spans="5:16" s="17" customFormat="1" x14ac:dyDescent="0.2">
      <c r="E1442" s="18"/>
      <c r="F1442" s="18"/>
      <c r="G1442" s="18"/>
      <c r="H1442" s="18"/>
      <c r="I1442" s="18"/>
      <c r="J1442" s="18"/>
      <c r="K1442" s="18"/>
      <c r="L1442" s="18"/>
      <c r="M1442" s="18"/>
      <c r="N1442" s="18"/>
      <c r="O1442" s="18"/>
      <c r="P1442" s="18"/>
    </row>
    <row r="1443" spans="5:16" s="17" customFormat="1" x14ac:dyDescent="0.2">
      <c r="E1443" s="18"/>
      <c r="F1443" s="18"/>
      <c r="G1443" s="18"/>
      <c r="H1443" s="18"/>
      <c r="I1443" s="18"/>
      <c r="J1443" s="18"/>
      <c r="K1443" s="18"/>
      <c r="L1443" s="18"/>
      <c r="M1443" s="18"/>
      <c r="N1443" s="18"/>
      <c r="O1443" s="18"/>
      <c r="P1443" s="18"/>
    </row>
    <row r="1444" spans="5:16" s="17" customFormat="1" x14ac:dyDescent="0.2">
      <c r="E1444" s="18"/>
      <c r="F1444" s="18"/>
      <c r="G1444" s="18"/>
      <c r="H1444" s="18"/>
      <c r="I1444" s="18"/>
      <c r="J1444" s="18"/>
      <c r="K1444" s="18"/>
      <c r="L1444" s="18"/>
      <c r="M1444" s="18"/>
      <c r="N1444" s="18"/>
      <c r="O1444" s="18"/>
      <c r="P1444" s="18"/>
    </row>
    <row r="1445" spans="5:16" s="17" customFormat="1" x14ac:dyDescent="0.2">
      <c r="E1445" s="18"/>
      <c r="F1445" s="18"/>
      <c r="G1445" s="18"/>
      <c r="H1445" s="18"/>
      <c r="I1445" s="18"/>
      <c r="J1445" s="18"/>
      <c r="K1445" s="18"/>
      <c r="L1445" s="18"/>
      <c r="M1445" s="18"/>
      <c r="N1445" s="18"/>
      <c r="O1445" s="18"/>
      <c r="P1445" s="18"/>
    </row>
    <row r="1446" spans="5:16" s="17" customFormat="1" x14ac:dyDescent="0.2">
      <c r="E1446" s="18"/>
      <c r="F1446" s="18"/>
      <c r="G1446" s="18"/>
      <c r="H1446" s="18"/>
      <c r="I1446" s="18"/>
      <c r="J1446" s="18"/>
      <c r="K1446" s="18"/>
      <c r="L1446" s="18"/>
      <c r="M1446" s="18"/>
      <c r="N1446" s="18"/>
      <c r="O1446" s="18"/>
      <c r="P1446" s="18"/>
    </row>
    <row r="1447" spans="5:16" s="17" customFormat="1" x14ac:dyDescent="0.2">
      <c r="E1447" s="18"/>
      <c r="F1447" s="18"/>
      <c r="G1447" s="18"/>
      <c r="H1447" s="18"/>
      <c r="I1447" s="18"/>
      <c r="J1447" s="18"/>
      <c r="K1447" s="18"/>
      <c r="L1447" s="18"/>
      <c r="M1447" s="18"/>
      <c r="N1447" s="18"/>
      <c r="O1447" s="18"/>
      <c r="P1447" s="18"/>
    </row>
    <row r="1448" spans="5:16" s="17" customFormat="1" x14ac:dyDescent="0.2">
      <c r="E1448" s="18"/>
      <c r="F1448" s="18"/>
      <c r="G1448" s="18"/>
      <c r="H1448" s="18"/>
      <c r="I1448" s="18"/>
      <c r="J1448" s="18"/>
      <c r="K1448" s="18"/>
      <c r="L1448" s="18"/>
      <c r="M1448" s="18"/>
      <c r="N1448" s="18"/>
      <c r="O1448" s="18"/>
      <c r="P1448" s="18"/>
    </row>
    <row r="1449" spans="5:16" s="17" customFormat="1" x14ac:dyDescent="0.2">
      <c r="E1449" s="18"/>
      <c r="F1449" s="18"/>
      <c r="G1449" s="18"/>
      <c r="H1449" s="18"/>
      <c r="I1449" s="18"/>
      <c r="J1449" s="18"/>
      <c r="K1449" s="18"/>
      <c r="L1449" s="18"/>
      <c r="M1449" s="18"/>
      <c r="N1449" s="18"/>
      <c r="O1449" s="18"/>
      <c r="P1449" s="18"/>
    </row>
    <row r="1450" spans="5:16" s="17" customFormat="1" x14ac:dyDescent="0.2">
      <c r="E1450" s="18"/>
      <c r="F1450" s="18"/>
      <c r="G1450" s="18"/>
      <c r="H1450" s="18"/>
      <c r="I1450" s="18"/>
      <c r="J1450" s="18"/>
      <c r="K1450" s="18"/>
      <c r="L1450" s="18"/>
      <c r="M1450" s="18"/>
      <c r="N1450" s="18"/>
      <c r="O1450" s="18"/>
      <c r="P1450" s="18"/>
    </row>
    <row r="1451" spans="5:16" s="17" customFormat="1" x14ac:dyDescent="0.2">
      <c r="E1451" s="18"/>
      <c r="F1451" s="18"/>
      <c r="G1451" s="18"/>
      <c r="H1451" s="18"/>
      <c r="I1451" s="18"/>
      <c r="J1451" s="18"/>
      <c r="K1451" s="18"/>
      <c r="L1451" s="18"/>
      <c r="M1451" s="18"/>
      <c r="N1451" s="18"/>
      <c r="O1451" s="18"/>
      <c r="P1451" s="18"/>
    </row>
    <row r="1452" spans="5:16" s="17" customFormat="1" x14ac:dyDescent="0.2">
      <c r="E1452" s="18"/>
      <c r="F1452" s="18"/>
      <c r="G1452" s="18"/>
      <c r="H1452" s="18"/>
      <c r="I1452" s="18"/>
      <c r="J1452" s="18"/>
      <c r="K1452" s="18"/>
      <c r="L1452" s="18"/>
      <c r="M1452" s="18"/>
      <c r="N1452" s="18"/>
      <c r="O1452" s="18"/>
      <c r="P1452" s="18"/>
    </row>
    <row r="1453" spans="5:16" s="17" customFormat="1" x14ac:dyDescent="0.2">
      <c r="E1453" s="18"/>
      <c r="F1453" s="18"/>
      <c r="G1453" s="18"/>
      <c r="H1453" s="18"/>
      <c r="I1453" s="18"/>
      <c r="J1453" s="18"/>
      <c r="K1453" s="18"/>
      <c r="L1453" s="18"/>
      <c r="M1453" s="18"/>
      <c r="N1453" s="18"/>
      <c r="O1453" s="18"/>
      <c r="P1453" s="18"/>
    </row>
    <row r="1454" spans="5:16" s="17" customFormat="1" x14ac:dyDescent="0.2">
      <c r="E1454" s="18"/>
      <c r="F1454" s="18"/>
      <c r="G1454" s="18"/>
      <c r="H1454" s="18"/>
      <c r="I1454" s="18"/>
      <c r="J1454" s="18"/>
      <c r="K1454" s="18"/>
      <c r="L1454" s="18"/>
      <c r="M1454" s="18"/>
      <c r="N1454" s="18"/>
      <c r="O1454" s="18"/>
      <c r="P1454" s="18"/>
    </row>
    <row r="1455" spans="5:16" s="17" customFormat="1" x14ac:dyDescent="0.2">
      <c r="E1455" s="18"/>
      <c r="F1455" s="18"/>
      <c r="G1455" s="18"/>
      <c r="H1455" s="18"/>
      <c r="I1455" s="18"/>
      <c r="J1455" s="18"/>
      <c r="K1455" s="18"/>
      <c r="L1455" s="18"/>
      <c r="M1455" s="18"/>
      <c r="N1455" s="18"/>
      <c r="O1455" s="18"/>
      <c r="P1455" s="18"/>
    </row>
    <row r="1456" spans="5:16" s="17" customFormat="1" x14ac:dyDescent="0.2">
      <c r="E1456" s="18"/>
      <c r="F1456" s="18"/>
      <c r="G1456" s="18"/>
      <c r="H1456" s="18"/>
      <c r="I1456" s="18"/>
      <c r="J1456" s="18"/>
      <c r="K1456" s="18"/>
      <c r="L1456" s="18"/>
      <c r="M1456" s="18"/>
      <c r="N1456" s="18"/>
      <c r="O1456" s="18"/>
      <c r="P1456" s="18"/>
    </row>
    <row r="1457" spans="5:16" s="17" customFormat="1" x14ac:dyDescent="0.2">
      <c r="E1457" s="18"/>
      <c r="F1457" s="18"/>
      <c r="G1457" s="18"/>
      <c r="H1457" s="18"/>
      <c r="I1457" s="18"/>
      <c r="J1457" s="18"/>
      <c r="K1457" s="18"/>
      <c r="L1457" s="18"/>
      <c r="M1457" s="18"/>
      <c r="N1457" s="18"/>
      <c r="O1457" s="18"/>
      <c r="P1457" s="18"/>
    </row>
    <row r="1458" spans="5:16" s="17" customFormat="1" x14ac:dyDescent="0.2">
      <c r="E1458" s="18"/>
      <c r="F1458" s="18"/>
      <c r="G1458" s="18"/>
      <c r="H1458" s="18"/>
      <c r="I1458" s="18"/>
      <c r="J1458" s="18"/>
      <c r="K1458" s="18"/>
      <c r="L1458" s="18"/>
      <c r="M1458" s="18"/>
      <c r="N1458" s="18"/>
      <c r="O1458" s="18"/>
      <c r="P1458" s="18"/>
    </row>
    <row r="1459" spans="5:16" s="17" customFormat="1" x14ac:dyDescent="0.2">
      <c r="E1459" s="18"/>
      <c r="F1459" s="18"/>
      <c r="G1459" s="18"/>
      <c r="H1459" s="18"/>
      <c r="I1459" s="18"/>
      <c r="J1459" s="18"/>
      <c r="K1459" s="18"/>
      <c r="L1459" s="18"/>
      <c r="M1459" s="18"/>
      <c r="N1459" s="18"/>
      <c r="O1459" s="18"/>
      <c r="P1459" s="18"/>
    </row>
    <row r="1460" spans="5:16" s="17" customFormat="1" x14ac:dyDescent="0.2">
      <c r="E1460" s="18"/>
      <c r="F1460" s="18"/>
      <c r="G1460" s="18"/>
      <c r="H1460" s="18"/>
      <c r="I1460" s="18"/>
      <c r="J1460" s="18"/>
      <c r="K1460" s="18"/>
      <c r="L1460" s="18"/>
      <c r="M1460" s="18"/>
      <c r="N1460" s="18"/>
      <c r="O1460" s="18"/>
      <c r="P1460" s="18"/>
    </row>
    <row r="1461" spans="5:16" s="17" customFormat="1" x14ac:dyDescent="0.2">
      <c r="E1461" s="18"/>
      <c r="F1461" s="18"/>
      <c r="G1461" s="18"/>
      <c r="H1461" s="18"/>
      <c r="I1461" s="18"/>
      <c r="J1461" s="18"/>
      <c r="K1461" s="18"/>
      <c r="L1461" s="18"/>
      <c r="M1461" s="18"/>
      <c r="N1461" s="18"/>
      <c r="O1461" s="18"/>
      <c r="P1461" s="18"/>
    </row>
    <row r="1462" spans="5:16" s="17" customFormat="1" x14ac:dyDescent="0.2">
      <c r="E1462" s="18"/>
      <c r="F1462" s="18"/>
      <c r="G1462" s="18"/>
      <c r="H1462" s="18"/>
      <c r="I1462" s="18"/>
      <c r="J1462" s="18"/>
      <c r="K1462" s="18"/>
      <c r="L1462" s="18"/>
      <c r="M1462" s="18"/>
      <c r="N1462" s="18"/>
      <c r="O1462" s="18"/>
      <c r="P1462" s="18"/>
    </row>
    <row r="1463" spans="5:16" s="17" customFormat="1" x14ac:dyDescent="0.2">
      <c r="E1463" s="18"/>
      <c r="F1463" s="18"/>
      <c r="G1463" s="18"/>
      <c r="H1463" s="18"/>
      <c r="I1463" s="18"/>
      <c r="J1463" s="18"/>
      <c r="K1463" s="18"/>
      <c r="L1463" s="18"/>
      <c r="M1463" s="18"/>
      <c r="N1463" s="18"/>
      <c r="O1463" s="18"/>
      <c r="P1463" s="18"/>
    </row>
    <row r="1464" spans="5:16" s="17" customFormat="1" x14ac:dyDescent="0.2">
      <c r="E1464" s="18"/>
      <c r="F1464" s="18"/>
      <c r="G1464" s="18"/>
      <c r="H1464" s="18"/>
      <c r="I1464" s="18"/>
      <c r="J1464" s="18"/>
      <c r="K1464" s="18"/>
      <c r="L1464" s="18"/>
      <c r="M1464" s="18"/>
      <c r="N1464" s="18"/>
      <c r="O1464" s="18"/>
      <c r="P1464" s="18"/>
    </row>
    <row r="1465" spans="5:16" s="17" customFormat="1" x14ac:dyDescent="0.2">
      <c r="E1465" s="18"/>
      <c r="F1465" s="18"/>
      <c r="G1465" s="18"/>
      <c r="H1465" s="18"/>
      <c r="I1465" s="18"/>
      <c r="J1465" s="18"/>
      <c r="K1465" s="18"/>
      <c r="L1465" s="18"/>
      <c r="M1465" s="18"/>
      <c r="N1465" s="18"/>
      <c r="O1465" s="18"/>
      <c r="P1465" s="18"/>
    </row>
    <row r="1466" spans="5:16" s="17" customFormat="1" x14ac:dyDescent="0.2">
      <c r="E1466" s="18"/>
      <c r="F1466" s="18"/>
      <c r="G1466" s="18"/>
      <c r="H1466" s="18"/>
      <c r="I1466" s="18"/>
      <c r="J1466" s="18"/>
      <c r="K1466" s="18"/>
      <c r="L1466" s="18"/>
      <c r="M1466" s="18"/>
      <c r="N1466" s="18"/>
      <c r="O1466" s="18"/>
      <c r="P1466" s="18"/>
    </row>
    <row r="1467" spans="5:16" s="17" customFormat="1" x14ac:dyDescent="0.2">
      <c r="E1467" s="18"/>
      <c r="F1467" s="18"/>
      <c r="G1467" s="18"/>
      <c r="H1467" s="18"/>
      <c r="I1467" s="18"/>
      <c r="J1467" s="18"/>
      <c r="K1467" s="18"/>
      <c r="L1467" s="18"/>
      <c r="M1467" s="18"/>
      <c r="N1467" s="18"/>
      <c r="O1467" s="18"/>
      <c r="P1467" s="18"/>
    </row>
    <row r="1468" spans="5:16" s="17" customFormat="1" x14ac:dyDescent="0.2">
      <c r="E1468" s="18"/>
      <c r="F1468" s="18"/>
      <c r="G1468" s="18"/>
      <c r="H1468" s="18"/>
      <c r="I1468" s="18"/>
      <c r="J1468" s="18"/>
      <c r="K1468" s="18"/>
      <c r="L1468" s="18"/>
      <c r="M1468" s="18"/>
      <c r="N1468" s="18"/>
      <c r="O1468" s="18"/>
      <c r="P1468" s="18"/>
    </row>
    <row r="1469" spans="5:16" s="17" customFormat="1" x14ac:dyDescent="0.2">
      <c r="E1469" s="18"/>
      <c r="F1469" s="18"/>
      <c r="G1469" s="18"/>
      <c r="H1469" s="18"/>
      <c r="I1469" s="18"/>
      <c r="J1469" s="18"/>
      <c r="K1469" s="18"/>
      <c r="L1469" s="18"/>
      <c r="M1469" s="18"/>
      <c r="N1469" s="18"/>
      <c r="O1469" s="18"/>
      <c r="P1469" s="18"/>
    </row>
    <row r="1470" spans="5:16" s="17" customFormat="1" x14ac:dyDescent="0.2">
      <c r="E1470" s="18"/>
      <c r="F1470" s="18"/>
      <c r="G1470" s="18"/>
      <c r="H1470" s="18"/>
      <c r="I1470" s="18"/>
      <c r="J1470" s="18"/>
      <c r="K1470" s="18"/>
      <c r="L1470" s="18"/>
      <c r="M1470" s="18"/>
      <c r="N1470" s="18"/>
      <c r="O1470" s="18"/>
      <c r="P1470" s="18"/>
    </row>
    <row r="1471" spans="5:16" s="17" customFormat="1" x14ac:dyDescent="0.2">
      <c r="E1471" s="18"/>
      <c r="F1471" s="18"/>
      <c r="G1471" s="18"/>
      <c r="H1471" s="18"/>
      <c r="I1471" s="18"/>
      <c r="J1471" s="18"/>
      <c r="K1471" s="18"/>
      <c r="L1471" s="18"/>
      <c r="M1471" s="18"/>
      <c r="N1471" s="18"/>
      <c r="O1471" s="18"/>
      <c r="P1471" s="18"/>
    </row>
    <row r="1472" spans="5:16" s="17" customFormat="1" x14ac:dyDescent="0.2">
      <c r="E1472" s="18"/>
      <c r="F1472" s="18"/>
      <c r="G1472" s="18"/>
      <c r="H1472" s="18"/>
      <c r="I1472" s="18"/>
      <c r="J1472" s="18"/>
      <c r="K1472" s="18"/>
      <c r="L1472" s="18"/>
      <c r="M1472" s="18"/>
      <c r="N1472" s="18"/>
      <c r="O1472" s="18"/>
      <c r="P1472" s="18"/>
    </row>
    <row r="1473" spans="5:16" s="17" customFormat="1" x14ac:dyDescent="0.2">
      <c r="E1473" s="18"/>
      <c r="F1473" s="18"/>
      <c r="G1473" s="18"/>
      <c r="H1473" s="18"/>
      <c r="I1473" s="18"/>
      <c r="J1473" s="18"/>
      <c r="K1473" s="18"/>
      <c r="L1473" s="18"/>
      <c r="M1473" s="18"/>
      <c r="N1473" s="18"/>
      <c r="O1473" s="18"/>
      <c r="P1473" s="18"/>
    </row>
    <row r="1474" spans="5:16" s="17" customFormat="1" x14ac:dyDescent="0.2">
      <c r="E1474" s="18"/>
      <c r="F1474" s="18"/>
      <c r="G1474" s="18"/>
      <c r="H1474" s="18"/>
      <c r="I1474" s="18"/>
      <c r="J1474" s="18"/>
      <c r="K1474" s="18"/>
      <c r="L1474" s="18"/>
      <c r="M1474" s="18"/>
      <c r="N1474" s="18"/>
      <c r="O1474" s="18"/>
      <c r="P1474" s="18"/>
    </row>
    <row r="1475" spans="5:16" s="17" customFormat="1" x14ac:dyDescent="0.2">
      <c r="E1475" s="18"/>
      <c r="F1475" s="18"/>
      <c r="G1475" s="18"/>
      <c r="H1475" s="18"/>
      <c r="I1475" s="18"/>
      <c r="J1475" s="18"/>
      <c r="K1475" s="18"/>
      <c r="L1475" s="18"/>
      <c r="M1475" s="18"/>
      <c r="N1475" s="18"/>
      <c r="O1475" s="18"/>
      <c r="P1475" s="18"/>
    </row>
    <row r="1476" spans="5:16" s="17" customFormat="1" x14ac:dyDescent="0.2">
      <c r="E1476" s="18"/>
      <c r="F1476" s="18"/>
      <c r="G1476" s="18"/>
      <c r="H1476" s="18"/>
      <c r="I1476" s="18"/>
      <c r="J1476" s="18"/>
      <c r="K1476" s="18"/>
      <c r="L1476" s="18"/>
      <c r="M1476" s="18"/>
      <c r="N1476" s="18"/>
      <c r="O1476" s="18"/>
      <c r="P1476" s="18"/>
    </row>
    <row r="1477" spans="5:16" s="17" customFormat="1" x14ac:dyDescent="0.2">
      <c r="E1477" s="18"/>
      <c r="F1477" s="18"/>
      <c r="G1477" s="18"/>
      <c r="H1477" s="18"/>
      <c r="I1477" s="18"/>
      <c r="J1477" s="18"/>
      <c r="K1477" s="18"/>
      <c r="L1477" s="18"/>
      <c r="M1477" s="18"/>
      <c r="N1477" s="18"/>
      <c r="O1477" s="18"/>
      <c r="P1477" s="18"/>
    </row>
    <row r="1478" spans="5:16" s="17" customFormat="1" x14ac:dyDescent="0.2">
      <c r="E1478" s="18"/>
      <c r="F1478" s="18"/>
      <c r="G1478" s="18"/>
      <c r="H1478" s="18"/>
      <c r="I1478" s="18"/>
      <c r="J1478" s="18"/>
      <c r="K1478" s="18"/>
      <c r="L1478" s="18"/>
      <c r="M1478" s="18"/>
      <c r="N1478" s="18"/>
      <c r="O1478" s="18"/>
      <c r="P1478" s="18"/>
    </row>
    <row r="1479" spans="5:16" s="17" customFormat="1" x14ac:dyDescent="0.2">
      <c r="E1479" s="18"/>
      <c r="F1479" s="18"/>
      <c r="G1479" s="18"/>
      <c r="H1479" s="18"/>
      <c r="I1479" s="18"/>
      <c r="J1479" s="18"/>
      <c r="K1479" s="18"/>
      <c r="L1479" s="18"/>
      <c r="M1479" s="18"/>
      <c r="N1479" s="18"/>
      <c r="O1479" s="18"/>
      <c r="P1479" s="18"/>
    </row>
    <row r="1480" spans="5:16" s="17" customFormat="1" x14ac:dyDescent="0.2">
      <c r="E1480" s="18"/>
      <c r="F1480" s="18"/>
      <c r="G1480" s="18"/>
      <c r="H1480" s="18"/>
      <c r="I1480" s="18"/>
      <c r="J1480" s="18"/>
      <c r="K1480" s="18"/>
      <c r="L1480" s="18"/>
      <c r="M1480" s="18"/>
      <c r="N1480" s="18"/>
      <c r="O1480" s="18"/>
      <c r="P1480" s="18"/>
    </row>
    <row r="1481" spans="5:16" s="17" customFormat="1" x14ac:dyDescent="0.2">
      <c r="E1481" s="18"/>
      <c r="F1481" s="18"/>
      <c r="G1481" s="18"/>
      <c r="H1481" s="18"/>
      <c r="I1481" s="18"/>
      <c r="J1481" s="18"/>
      <c r="K1481" s="18"/>
      <c r="L1481" s="18"/>
      <c r="M1481" s="18"/>
      <c r="N1481" s="18"/>
      <c r="O1481" s="18"/>
      <c r="P1481" s="18"/>
    </row>
    <row r="1482" spans="5:16" s="17" customFormat="1" x14ac:dyDescent="0.2">
      <c r="E1482" s="18"/>
      <c r="F1482" s="18"/>
      <c r="G1482" s="18"/>
      <c r="H1482" s="18"/>
      <c r="I1482" s="18"/>
      <c r="J1482" s="18"/>
      <c r="K1482" s="18"/>
      <c r="L1482" s="18"/>
      <c r="M1482" s="18"/>
      <c r="N1482" s="18"/>
      <c r="O1482" s="18"/>
      <c r="P1482" s="18"/>
    </row>
    <row r="1483" spans="5:16" s="17" customFormat="1" x14ac:dyDescent="0.2">
      <c r="E1483" s="18"/>
      <c r="F1483" s="18"/>
      <c r="G1483" s="18"/>
      <c r="H1483" s="18"/>
      <c r="I1483" s="18"/>
      <c r="J1483" s="18"/>
      <c r="K1483" s="18"/>
      <c r="L1483" s="18"/>
      <c r="M1483" s="18"/>
      <c r="N1483" s="18"/>
      <c r="O1483" s="18"/>
      <c r="P1483" s="18"/>
    </row>
    <row r="1484" spans="5:16" s="17" customFormat="1" x14ac:dyDescent="0.2">
      <c r="E1484" s="18"/>
      <c r="F1484" s="18"/>
      <c r="G1484" s="18"/>
      <c r="H1484" s="18"/>
      <c r="I1484" s="18"/>
      <c r="J1484" s="18"/>
      <c r="K1484" s="18"/>
      <c r="L1484" s="18"/>
      <c r="M1484" s="18"/>
      <c r="N1484" s="18"/>
      <c r="O1484" s="18"/>
      <c r="P1484" s="18"/>
    </row>
    <row r="1485" spans="5:16" s="17" customFormat="1" x14ac:dyDescent="0.2">
      <c r="E1485" s="18"/>
      <c r="F1485" s="18"/>
      <c r="G1485" s="18"/>
      <c r="H1485" s="18"/>
      <c r="I1485" s="18"/>
      <c r="J1485" s="18"/>
      <c r="K1485" s="18"/>
      <c r="L1485" s="18"/>
      <c r="M1485" s="18"/>
      <c r="N1485" s="18"/>
      <c r="O1485" s="18"/>
      <c r="P1485" s="18"/>
    </row>
    <row r="1486" spans="5:16" s="17" customFormat="1" x14ac:dyDescent="0.2">
      <c r="E1486" s="18"/>
      <c r="F1486" s="18"/>
      <c r="G1486" s="18"/>
      <c r="H1486" s="18"/>
      <c r="I1486" s="18"/>
      <c r="J1486" s="18"/>
      <c r="K1486" s="18"/>
      <c r="L1486" s="18"/>
      <c r="M1486" s="18"/>
      <c r="N1486" s="18"/>
      <c r="O1486" s="18"/>
      <c r="P1486" s="18"/>
    </row>
    <row r="1487" spans="5:16" s="17" customFormat="1" x14ac:dyDescent="0.2">
      <c r="E1487" s="18"/>
      <c r="F1487" s="18"/>
      <c r="G1487" s="18"/>
      <c r="H1487" s="18"/>
      <c r="I1487" s="18"/>
      <c r="J1487" s="18"/>
      <c r="K1487" s="18"/>
      <c r="L1487" s="18"/>
      <c r="M1487" s="18"/>
      <c r="N1487" s="18"/>
      <c r="O1487" s="18"/>
      <c r="P1487" s="18"/>
    </row>
    <row r="1488" spans="5:16" s="17" customFormat="1" x14ac:dyDescent="0.2">
      <c r="E1488" s="18"/>
      <c r="F1488" s="18"/>
      <c r="G1488" s="18"/>
      <c r="H1488" s="18"/>
      <c r="I1488" s="18"/>
      <c r="J1488" s="18"/>
      <c r="K1488" s="18"/>
      <c r="L1488" s="18"/>
      <c r="M1488" s="18"/>
      <c r="N1488" s="18"/>
      <c r="O1488" s="18"/>
      <c r="P1488" s="18"/>
    </row>
    <row r="1489" spans="5:16" s="17" customFormat="1" x14ac:dyDescent="0.2">
      <c r="E1489" s="18"/>
      <c r="F1489" s="18"/>
      <c r="G1489" s="18"/>
      <c r="H1489" s="18"/>
      <c r="I1489" s="18"/>
      <c r="J1489" s="18"/>
      <c r="K1489" s="18"/>
      <c r="L1489" s="18"/>
      <c r="M1489" s="18"/>
      <c r="N1489" s="18"/>
      <c r="O1489" s="18"/>
      <c r="P1489" s="18"/>
    </row>
    <row r="1490" spans="5:16" s="17" customFormat="1" x14ac:dyDescent="0.2">
      <c r="E1490" s="18"/>
      <c r="F1490" s="18"/>
      <c r="G1490" s="18"/>
      <c r="H1490" s="18"/>
      <c r="I1490" s="18"/>
      <c r="J1490" s="18"/>
      <c r="K1490" s="18"/>
      <c r="L1490" s="18"/>
      <c r="M1490" s="18"/>
      <c r="N1490" s="18"/>
      <c r="O1490" s="18"/>
      <c r="P1490" s="18"/>
    </row>
    <row r="1491" spans="5:16" s="17" customFormat="1" x14ac:dyDescent="0.2">
      <c r="E1491" s="18"/>
      <c r="F1491" s="18"/>
      <c r="G1491" s="18"/>
      <c r="H1491" s="18"/>
      <c r="I1491" s="18"/>
      <c r="J1491" s="18"/>
      <c r="K1491" s="18"/>
      <c r="L1491" s="18"/>
      <c r="M1491" s="18"/>
      <c r="N1491" s="18"/>
      <c r="O1491" s="18"/>
      <c r="P1491" s="18"/>
    </row>
    <row r="1492" spans="5:16" s="17" customFormat="1" x14ac:dyDescent="0.2">
      <c r="E1492" s="18"/>
      <c r="F1492" s="18"/>
      <c r="G1492" s="18"/>
      <c r="H1492" s="18"/>
      <c r="I1492" s="18"/>
      <c r="J1492" s="18"/>
      <c r="K1492" s="18"/>
      <c r="L1492" s="18"/>
      <c r="M1492" s="18"/>
      <c r="N1492" s="18"/>
      <c r="O1492" s="18"/>
      <c r="P1492" s="18"/>
    </row>
    <row r="1493" spans="5:16" s="17" customFormat="1" x14ac:dyDescent="0.2">
      <c r="E1493" s="18"/>
      <c r="F1493" s="18"/>
      <c r="G1493" s="18"/>
      <c r="H1493" s="18"/>
      <c r="I1493" s="18"/>
      <c r="J1493" s="18"/>
      <c r="K1493" s="18"/>
      <c r="L1493" s="18"/>
      <c r="M1493" s="18"/>
      <c r="N1493" s="18"/>
      <c r="O1493" s="18"/>
      <c r="P1493" s="18"/>
    </row>
    <row r="1494" spans="5:16" s="17" customFormat="1" x14ac:dyDescent="0.2">
      <c r="E1494" s="18"/>
      <c r="F1494" s="18"/>
      <c r="G1494" s="18"/>
      <c r="H1494" s="18"/>
      <c r="I1494" s="18"/>
      <c r="J1494" s="18"/>
      <c r="K1494" s="18"/>
      <c r="L1494" s="18"/>
      <c r="M1494" s="18"/>
      <c r="N1494" s="18"/>
      <c r="O1494" s="18"/>
      <c r="P1494" s="18"/>
    </row>
    <row r="1495" spans="5:16" s="17" customFormat="1" x14ac:dyDescent="0.2">
      <c r="E1495" s="18"/>
      <c r="F1495" s="18"/>
      <c r="G1495" s="18"/>
      <c r="H1495" s="18"/>
      <c r="I1495" s="18"/>
      <c r="J1495" s="18"/>
      <c r="K1495" s="18"/>
      <c r="L1495" s="18"/>
      <c r="M1495" s="18"/>
      <c r="N1495" s="18"/>
      <c r="O1495" s="18"/>
      <c r="P1495" s="18"/>
    </row>
    <row r="1496" spans="5:16" s="17" customFormat="1" x14ac:dyDescent="0.2">
      <c r="E1496" s="18"/>
      <c r="F1496" s="18"/>
      <c r="G1496" s="18"/>
      <c r="H1496" s="18"/>
      <c r="I1496" s="18"/>
      <c r="J1496" s="18"/>
      <c r="K1496" s="18"/>
      <c r="L1496" s="18"/>
      <c r="M1496" s="18"/>
      <c r="N1496" s="18"/>
      <c r="O1496" s="18"/>
      <c r="P1496" s="18"/>
    </row>
    <row r="1497" spans="5:16" s="17" customFormat="1" x14ac:dyDescent="0.2">
      <c r="E1497" s="18"/>
      <c r="F1497" s="18"/>
      <c r="G1497" s="18"/>
      <c r="H1497" s="18"/>
      <c r="I1497" s="18"/>
      <c r="J1497" s="18"/>
      <c r="K1497" s="18"/>
      <c r="L1497" s="18"/>
      <c r="M1497" s="18"/>
      <c r="N1497" s="18"/>
      <c r="O1497" s="18"/>
      <c r="P1497" s="18"/>
    </row>
    <row r="1498" spans="5:16" s="17" customFormat="1" x14ac:dyDescent="0.2">
      <c r="E1498" s="18"/>
      <c r="F1498" s="18"/>
      <c r="G1498" s="18"/>
      <c r="H1498" s="18"/>
      <c r="I1498" s="18"/>
      <c r="J1498" s="18"/>
      <c r="K1498" s="18"/>
      <c r="L1498" s="18"/>
      <c r="M1498" s="18"/>
      <c r="N1498" s="18"/>
      <c r="O1498" s="18"/>
      <c r="P1498" s="18"/>
    </row>
    <row r="1499" spans="5:16" s="17" customFormat="1" x14ac:dyDescent="0.2">
      <c r="E1499" s="18"/>
      <c r="F1499" s="18"/>
      <c r="G1499" s="18"/>
      <c r="H1499" s="18"/>
      <c r="I1499" s="18"/>
      <c r="J1499" s="18"/>
      <c r="K1499" s="18"/>
      <c r="L1499" s="18"/>
      <c r="M1499" s="18"/>
      <c r="N1499" s="18"/>
      <c r="O1499" s="18"/>
      <c r="P1499" s="18"/>
    </row>
    <row r="1500" spans="5:16" s="17" customFormat="1" x14ac:dyDescent="0.2">
      <c r="E1500" s="18"/>
      <c r="F1500" s="18"/>
      <c r="G1500" s="18"/>
      <c r="H1500" s="18"/>
      <c r="I1500" s="18"/>
      <c r="J1500" s="18"/>
      <c r="K1500" s="18"/>
      <c r="L1500" s="18"/>
      <c r="M1500" s="18"/>
      <c r="N1500" s="18"/>
      <c r="O1500" s="18"/>
      <c r="P1500" s="18"/>
    </row>
    <row r="1501" spans="5:16" s="17" customFormat="1" x14ac:dyDescent="0.2">
      <c r="E1501" s="18"/>
      <c r="F1501" s="18"/>
      <c r="G1501" s="18"/>
      <c r="H1501" s="18"/>
      <c r="I1501" s="18"/>
      <c r="J1501" s="18"/>
      <c r="K1501" s="18"/>
      <c r="L1501" s="18"/>
      <c r="M1501" s="18"/>
      <c r="N1501" s="18"/>
      <c r="O1501" s="18"/>
      <c r="P1501" s="18"/>
    </row>
    <row r="1502" spans="5:16" s="17" customFormat="1" x14ac:dyDescent="0.2">
      <c r="E1502" s="18"/>
      <c r="F1502" s="18"/>
      <c r="G1502" s="18"/>
      <c r="H1502" s="18"/>
      <c r="I1502" s="18"/>
      <c r="J1502" s="18"/>
      <c r="K1502" s="18"/>
      <c r="L1502" s="18"/>
      <c r="M1502" s="18"/>
      <c r="N1502" s="18"/>
      <c r="O1502" s="18"/>
      <c r="P1502" s="18"/>
    </row>
    <row r="1503" spans="5:16" s="17" customFormat="1" x14ac:dyDescent="0.2">
      <c r="E1503" s="18"/>
      <c r="F1503" s="18"/>
      <c r="G1503" s="18"/>
      <c r="H1503" s="18"/>
      <c r="I1503" s="18"/>
      <c r="J1503" s="18"/>
      <c r="K1503" s="18"/>
      <c r="L1503" s="18"/>
      <c r="M1503" s="18"/>
      <c r="N1503" s="18"/>
      <c r="O1503" s="18"/>
      <c r="P1503" s="18"/>
    </row>
    <row r="1504" spans="5:16" s="17" customFormat="1" x14ac:dyDescent="0.2">
      <c r="E1504" s="18"/>
      <c r="F1504" s="18"/>
      <c r="G1504" s="18"/>
      <c r="H1504" s="18"/>
      <c r="I1504" s="18"/>
      <c r="J1504" s="18"/>
      <c r="K1504" s="18"/>
      <c r="L1504" s="18"/>
      <c r="M1504" s="18"/>
      <c r="N1504" s="18"/>
      <c r="O1504" s="18"/>
      <c r="P1504" s="18"/>
    </row>
    <row r="1505" spans="5:16" s="17" customFormat="1" x14ac:dyDescent="0.2">
      <c r="E1505" s="18"/>
      <c r="F1505" s="18"/>
      <c r="G1505" s="18"/>
      <c r="H1505" s="18"/>
      <c r="I1505" s="18"/>
      <c r="J1505" s="18"/>
      <c r="K1505" s="18"/>
      <c r="L1505" s="18"/>
      <c r="M1505" s="18"/>
      <c r="N1505" s="18"/>
      <c r="O1505" s="18"/>
      <c r="P1505" s="18"/>
    </row>
    <row r="1506" spans="5:16" s="17" customFormat="1" x14ac:dyDescent="0.2">
      <c r="E1506" s="18"/>
      <c r="F1506" s="18"/>
      <c r="G1506" s="18"/>
      <c r="H1506" s="18"/>
      <c r="I1506" s="18"/>
      <c r="J1506" s="18"/>
      <c r="K1506" s="18"/>
      <c r="L1506" s="18"/>
      <c r="M1506" s="18"/>
      <c r="N1506" s="18"/>
      <c r="O1506" s="18"/>
      <c r="P1506" s="18"/>
    </row>
    <row r="1507" spans="5:16" s="17" customFormat="1" x14ac:dyDescent="0.2">
      <c r="E1507" s="18"/>
      <c r="F1507" s="18"/>
      <c r="G1507" s="18"/>
      <c r="H1507" s="18"/>
      <c r="I1507" s="18"/>
      <c r="J1507" s="18"/>
      <c r="K1507" s="18"/>
      <c r="L1507" s="18"/>
      <c r="M1507" s="18"/>
      <c r="N1507" s="18"/>
      <c r="O1507" s="18"/>
      <c r="P1507" s="18"/>
    </row>
    <row r="1508" spans="5:16" s="17" customFormat="1" x14ac:dyDescent="0.2">
      <c r="E1508" s="18"/>
      <c r="F1508" s="18"/>
      <c r="G1508" s="18"/>
      <c r="H1508" s="18"/>
      <c r="I1508" s="18"/>
      <c r="J1508" s="18"/>
      <c r="K1508" s="18"/>
      <c r="L1508" s="18"/>
      <c r="M1508" s="18"/>
      <c r="N1508" s="18"/>
      <c r="O1508" s="18"/>
      <c r="P1508" s="18"/>
    </row>
    <row r="1509" spans="5:16" s="17" customFormat="1" x14ac:dyDescent="0.2">
      <c r="E1509" s="18"/>
      <c r="F1509" s="18"/>
      <c r="G1509" s="18"/>
      <c r="H1509" s="18"/>
      <c r="I1509" s="18"/>
      <c r="J1509" s="18"/>
      <c r="K1509" s="18"/>
      <c r="L1509" s="18"/>
      <c r="M1509" s="18"/>
      <c r="N1509" s="18"/>
      <c r="O1509" s="18"/>
      <c r="P1509" s="18"/>
    </row>
    <row r="1510" spans="5:16" s="17" customFormat="1" x14ac:dyDescent="0.2">
      <c r="E1510" s="18"/>
      <c r="F1510" s="18"/>
      <c r="G1510" s="18"/>
      <c r="H1510" s="18"/>
      <c r="I1510" s="18"/>
      <c r="J1510" s="18"/>
      <c r="K1510" s="18"/>
      <c r="L1510" s="18"/>
      <c r="M1510" s="18"/>
      <c r="N1510" s="18"/>
      <c r="O1510" s="18"/>
      <c r="P1510" s="18"/>
    </row>
    <row r="1511" spans="5:16" s="17" customFormat="1" x14ac:dyDescent="0.2">
      <c r="E1511" s="18"/>
      <c r="F1511" s="18"/>
      <c r="G1511" s="18"/>
      <c r="H1511" s="18"/>
      <c r="I1511" s="18"/>
      <c r="J1511" s="18"/>
      <c r="K1511" s="18"/>
      <c r="L1511" s="18"/>
      <c r="M1511" s="18"/>
      <c r="N1511" s="18"/>
      <c r="O1511" s="18"/>
      <c r="P1511" s="18"/>
    </row>
    <row r="1512" spans="5:16" s="17" customFormat="1" x14ac:dyDescent="0.2">
      <c r="E1512" s="18"/>
      <c r="F1512" s="18"/>
      <c r="G1512" s="18"/>
      <c r="H1512" s="18"/>
      <c r="I1512" s="18"/>
      <c r="J1512" s="18"/>
      <c r="K1512" s="18"/>
      <c r="L1512" s="18"/>
      <c r="M1512" s="18"/>
      <c r="N1512" s="18"/>
      <c r="O1512" s="18"/>
      <c r="P1512" s="18"/>
    </row>
    <row r="1513" spans="5:16" s="17" customFormat="1" x14ac:dyDescent="0.2">
      <c r="E1513" s="18"/>
      <c r="F1513" s="18"/>
      <c r="G1513" s="18"/>
      <c r="H1513" s="18"/>
      <c r="I1513" s="18"/>
      <c r="J1513" s="18"/>
      <c r="K1513" s="18"/>
      <c r="L1513" s="18"/>
      <c r="M1513" s="18"/>
      <c r="N1513" s="18"/>
      <c r="O1513" s="18"/>
      <c r="P1513" s="18"/>
    </row>
    <row r="1514" spans="5:16" s="17" customFormat="1" x14ac:dyDescent="0.2">
      <c r="E1514" s="18"/>
      <c r="F1514" s="18"/>
      <c r="G1514" s="18"/>
      <c r="H1514" s="18"/>
      <c r="I1514" s="18"/>
      <c r="J1514" s="18"/>
      <c r="K1514" s="18"/>
      <c r="L1514" s="18"/>
      <c r="M1514" s="18"/>
      <c r="N1514" s="18"/>
      <c r="O1514" s="18"/>
      <c r="P1514" s="18"/>
    </row>
    <row r="1515" spans="5:16" s="17" customFormat="1" x14ac:dyDescent="0.2">
      <c r="E1515" s="18"/>
      <c r="F1515" s="18"/>
      <c r="G1515" s="18"/>
      <c r="H1515" s="18"/>
      <c r="I1515" s="18"/>
      <c r="J1515" s="18"/>
      <c r="K1515" s="18"/>
      <c r="L1515" s="18"/>
      <c r="M1515" s="18"/>
      <c r="N1515" s="18"/>
      <c r="O1515" s="18"/>
      <c r="P1515" s="18"/>
    </row>
    <row r="1516" spans="5:16" s="17" customFormat="1" x14ac:dyDescent="0.2">
      <c r="E1516" s="18"/>
      <c r="F1516" s="18"/>
      <c r="G1516" s="18"/>
      <c r="H1516" s="18"/>
      <c r="I1516" s="18"/>
      <c r="J1516" s="18"/>
      <c r="K1516" s="18"/>
      <c r="L1516" s="18"/>
      <c r="M1516" s="18"/>
      <c r="N1516" s="18"/>
      <c r="O1516" s="18"/>
      <c r="P1516" s="18"/>
    </row>
    <row r="1517" spans="5:16" s="17" customFormat="1" x14ac:dyDescent="0.2">
      <c r="E1517" s="18"/>
      <c r="F1517" s="18"/>
      <c r="G1517" s="18"/>
      <c r="H1517" s="18"/>
      <c r="I1517" s="18"/>
      <c r="J1517" s="18"/>
      <c r="K1517" s="18"/>
      <c r="L1517" s="18"/>
      <c r="M1517" s="18"/>
      <c r="N1517" s="18"/>
      <c r="O1517" s="18"/>
      <c r="P1517" s="18"/>
    </row>
    <row r="1518" spans="5:16" s="17" customFormat="1" x14ac:dyDescent="0.2">
      <c r="E1518" s="18"/>
      <c r="F1518" s="18"/>
      <c r="G1518" s="18"/>
      <c r="H1518" s="18"/>
      <c r="I1518" s="18"/>
      <c r="J1518" s="18"/>
      <c r="K1518" s="18"/>
      <c r="L1518" s="18"/>
      <c r="M1518" s="18"/>
      <c r="N1518" s="18"/>
      <c r="O1518" s="18"/>
      <c r="P1518" s="18"/>
    </row>
    <row r="1519" spans="5:16" s="17" customFormat="1" x14ac:dyDescent="0.2">
      <c r="E1519" s="18"/>
      <c r="F1519" s="18"/>
      <c r="G1519" s="18"/>
      <c r="H1519" s="18"/>
      <c r="I1519" s="18"/>
      <c r="J1519" s="18"/>
      <c r="K1519" s="18"/>
      <c r="L1519" s="18"/>
      <c r="M1519" s="18"/>
      <c r="N1519" s="18"/>
      <c r="O1519" s="18"/>
      <c r="P1519" s="18"/>
    </row>
    <row r="1520" spans="5:16" s="17" customFormat="1" x14ac:dyDescent="0.2">
      <c r="E1520" s="18"/>
      <c r="F1520" s="18"/>
      <c r="G1520" s="18"/>
      <c r="H1520" s="18"/>
      <c r="I1520" s="18"/>
      <c r="J1520" s="18"/>
      <c r="K1520" s="18"/>
      <c r="L1520" s="18"/>
      <c r="M1520" s="18"/>
      <c r="N1520" s="18"/>
      <c r="O1520" s="18"/>
      <c r="P1520" s="18"/>
    </row>
    <row r="1521" spans="5:16" s="17" customFormat="1" x14ac:dyDescent="0.2">
      <c r="E1521" s="18"/>
      <c r="F1521" s="18"/>
      <c r="G1521" s="18"/>
      <c r="H1521" s="18"/>
      <c r="I1521" s="18"/>
      <c r="J1521" s="18"/>
      <c r="K1521" s="18"/>
      <c r="L1521" s="18"/>
      <c r="M1521" s="18"/>
      <c r="N1521" s="18"/>
      <c r="O1521" s="18"/>
      <c r="P1521" s="18"/>
    </row>
    <row r="1522" spans="5:16" s="17" customFormat="1" x14ac:dyDescent="0.2">
      <c r="E1522" s="18"/>
      <c r="F1522" s="18"/>
      <c r="G1522" s="18"/>
      <c r="H1522" s="18"/>
      <c r="I1522" s="18"/>
      <c r="J1522" s="18"/>
      <c r="K1522" s="18"/>
      <c r="L1522" s="18"/>
      <c r="M1522" s="18"/>
      <c r="N1522" s="18"/>
      <c r="O1522" s="18"/>
      <c r="P1522" s="18"/>
    </row>
    <row r="1523" spans="5:16" s="17" customFormat="1" x14ac:dyDescent="0.2">
      <c r="E1523" s="18"/>
      <c r="F1523" s="18"/>
      <c r="G1523" s="18"/>
      <c r="H1523" s="18"/>
      <c r="I1523" s="18"/>
      <c r="J1523" s="18"/>
      <c r="K1523" s="18"/>
      <c r="L1523" s="18"/>
      <c r="M1523" s="18"/>
      <c r="N1523" s="18"/>
      <c r="O1523" s="18"/>
      <c r="P1523" s="18"/>
    </row>
    <row r="1524" spans="5:16" s="17" customFormat="1" x14ac:dyDescent="0.2">
      <c r="E1524" s="18"/>
      <c r="F1524" s="18"/>
      <c r="G1524" s="18"/>
      <c r="H1524" s="18"/>
      <c r="I1524" s="18"/>
      <c r="J1524" s="18"/>
      <c r="K1524" s="18"/>
      <c r="L1524" s="18"/>
      <c r="M1524" s="18"/>
      <c r="N1524" s="18"/>
      <c r="O1524" s="18"/>
      <c r="P1524" s="18"/>
    </row>
    <row r="1525" spans="5:16" s="17" customFormat="1" x14ac:dyDescent="0.2">
      <c r="E1525" s="18"/>
      <c r="F1525" s="18"/>
      <c r="G1525" s="18"/>
      <c r="H1525" s="18"/>
      <c r="I1525" s="18"/>
      <c r="J1525" s="18"/>
      <c r="K1525" s="18"/>
      <c r="L1525" s="18"/>
      <c r="M1525" s="18"/>
      <c r="N1525" s="18"/>
      <c r="O1525" s="18"/>
      <c r="P1525" s="18"/>
    </row>
    <row r="1526" spans="5:16" s="17" customFormat="1" x14ac:dyDescent="0.2">
      <c r="E1526" s="18"/>
      <c r="F1526" s="18"/>
      <c r="G1526" s="18"/>
      <c r="H1526" s="18"/>
      <c r="I1526" s="18"/>
      <c r="J1526" s="18"/>
      <c r="K1526" s="18"/>
      <c r="L1526" s="18"/>
      <c r="M1526" s="18"/>
      <c r="N1526" s="18"/>
      <c r="O1526" s="18"/>
      <c r="P1526" s="18"/>
    </row>
    <row r="1527" spans="5:16" s="17" customFormat="1" x14ac:dyDescent="0.2">
      <c r="E1527" s="18"/>
      <c r="F1527" s="18"/>
      <c r="G1527" s="18"/>
      <c r="H1527" s="18"/>
      <c r="I1527" s="18"/>
      <c r="J1527" s="18"/>
      <c r="K1527" s="18"/>
      <c r="L1527" s="18"/>
      <c r="M1527" s="18"/>
      <c r="N1527" s="18"/>
      <c r="O1527" s="18"/>
      <c r="P1527" s="18"/>
    </row>
    <row r="1528" spans="5:16" s="17" customFormat="1" x14ac:dyDescent="0.2">
      <c r="E1528" s="18"/>
      <c r="F1528" s="18"/>
      <c r="G1528" s="18"/>
      <c r="H1528" s="18"/>
      <c r="I1528" s="18"/>
      <c r="J1528" s="18"/>
      <c r="K1528" s="18"/>
      <c r="L1528" s="18"/>
      <c r="M1528" s="18"/>
      <c r="N1528" s="18"/>
      <c r="O1528" s="18"/>
      <c r="P1528" s="18"/>
    </row>
    <row r="1529" spans="5:16" s="17" customFormat="1" x14ac:dyDescent="0.2">
      <c r="E1529" s="18"/>
      <c r="F1529" s="18"/>
      <c r="G1529" s="18"/>
      <c r="H1529" s="18"/>
      <c r="I1529" s="18"/>
      <c r="J1529" s="18"/>
      <c r="K1529" s="18"/>
      <c r="L1529" s="18"/>
      <c r="M1529" s="18"/>
      <c r="N1529" s="18"/>
      <c r="O1529" s="18"/>
      <c r="P1529" s="18"/>
    </row>
    <row r="1530" spans="5:16" s="17" customFormat="1" x14ac:dyDescent="0.2">
      <c r="E1530" s="18"/>
      <c r="F1530" s="18"/>
      <c r="G1530" s="18"/>
      <c r="H1530" s="18"/>
      <c r="I1530" s="18"/>
      <c r="J1530" s="18"/>
      <c r="K1530" s="18"/>
      <c r="L1530" s="18"/>
      <c r="M1530" s="18"/>
      <c r="N1530" s="18"/>
      <c r="O1530" s="18"/>
      <c r="P1530" s="18"/>
    </row>
    <row r="1531" spans="5:16" s="17" customFormat="1" x14ac:dyDescent="0.2">
      <c r="E1531" s="18"/>
      <c r="F1531" s="18"/>
      <c r="G1531" s="18"/>
      <c r="H1531" s="18"/>
      <c r="I1531" s="18"/>
      <c r="J1531" s="18"/>
      <c r="K1531" s="18"/>
      <c r="L1531" s="18"/>
      <c r="M1531" s="18"/>
      <c r="N1531" s="18"/>
      <c r="O1531" s="18"/>
      <c r="P1531" s="18"/>
    </row>
    <row r="1532" spans="5:16" s="17" customFormat="1" x14ac:dyDescent="0.2">
      <c r="E1532" s="18"/>
      <c r="F1532" s="18"/>
      <c r="G1532" s="18"/>
      <c r="H1532" s="18"/>
      <c r="I1532" s="18"/>
      <c r="J1532" s="18"/>
      <c r="K1532" s="18"/>
      <c r="L1532" s="18"/>
      <c r="M1532" s="18"/>
      <c r="N1532" s="18"/>
      <c r="O1532" s="18"/>
      <c r="P1532" s="18"/>
    </row>
    <row r="1533" spans="5:16" s="17" customFormat="1" x14ac:dyDescent="0.2">
      <c r="E1533" s="18"/>
      <c r="F1533" s="18"/>
      <c r="G1533" s="18"/>
      <c r="H1533" s="18"/>
      <c r="I1533" s="18"/>
      <c r="J1533" s="18"/>
      <c r="K1533" s="18"/>
      <c r="L1533" s="18"/>
      <c r="M1533" s="18"/>
      <c r="N1533" s="18"/>
      <c r="O1533" s="18"/>
      <c r="P1533" s="18"/>
    </row>
    <row r="1534" spans="5:16" s="17" customFormat="1" x14ac:dyDescent="0.2">
      <c r="E1534" s="18"/>
      <c r="F1534" s="18"/>
      <c r="G1534" s="18"/>
      <c r="H1534" s="18"/>
      <c r="I1534" s="18"/>
      <c r="J1534" s="18"/>
      <c r="K1534" s="18"/>
      <c r="L1534" s="18"/>
      <c r="M1534" s="18"/>
      <c r="N1534" s="18"/>
      <c r="O1534" s="18"/>
      <c r="P1534" s="18"/>
    </row>
    <row r="1535" spans="5:16" s="17" customFormat="1" x14ac:dyDescent="0.2">
      <c r="E1535" s="18"/>
      <c r="F1535" s="18"/>
      <c r="G1535" s="18"/>
      <c r="H1535" s="18"/>
      <c r="I1535" s="18"/>
      <c r="J1535" s="18"/>
      <c r="K1535" s="18"/>
      <c r="L1535" s="18"/>
      <c r="M1535" s="18"/>
      <c r="N1535" s="18"/>
      <c r="O1535" s="18"/>
      <c r="P1535" s="18"/>
    </row>
    <row r="1536" spans="5:16" s="17" customFormat="1" x14ac:dyDescent="0.2">
      <c r="E1536" s="18"/>
      <c r="F1536" s="18"/>
      <c r="G1536" s="18"/>
      <c r="H1536" s="18"/>
      <c r="I1536" s="18"/>
      <c r="J1536" s="18"/>
      <c r="K1536" s="18"/>
      <c r="L1536" s="18"/>
      <c r="M1536" s="18"/>
      <c r="N1536" s="18"/>
      <c r="O1536" s="18"/>
      <c r="P1536" s="18"/>
    </row>
    <row r="1537" spans="5:16" s="17" customFormat="1" x14ac:dyDescent="0.2">
      <c r="E1537" s="18"/>
      <c r="F1537" s="18"/>
      <c r="G1537" s="18"/>
      <c r="H1537" s="18"/>
      <c r="I1537" s="18"/>
      <c r="J1537" s="18"/>
      <c r="K1537" s="18"/>
      <c r="L1537" s="18"/>
      <c r="M1537" s="18"/>
      <c r="N1537" s="18"/>
      <c r="O1537" s="18"/>
      <c r="P1537" s="18"/>
    </row>
    <row r="1538" spans="5:16" s="17" customFormat="1" x14ac:dyDescent="0.2">
      <c r="E1538" s="18"/>
      <c r="F1538" s="18"/>
      <c r="G1538" s="18"/>
      <c r="H1538" s="18"/>
      <c r="I1538" s="18"/>
      <c r="J1538" s="18"/>
      <c r="K1538" s="18"/>
      <c r="L1538" s="18"/>
      <c r="M1538" s="18"/>
      <c r="N1538" s="18"/>
      <c r="O1538" s="18"/>
      <c r="P1538" s="18"/>
    </row>
    <row r="1539" spans="5:16" s="17" customFormat="1" x14ac:dyDescent="0.2">
      <c r="E1539" s="18"/>
      <c r="F1539" s="18"/>
      <c r="G1539" s="18"/>
      <c r="H1539" s="18"/>
      <c r="I1539" s="18"/>
      <c r="J1539" s="18"/>
      <c r="K1539" s="18"/>
      <c r="L1539" s="18"/>
      <c r="M1539" s="18"/>
      <c r="N1539" s="18"/>
      <c r="O1539" s="18"/>
      <c r="P1539" s="18"/>
    </row>
    <row r="1540" spans="5:16" s="17" customFormat="1" x14ac:dyDescent="0.2">
      <c r="E1540" s="18"/>
      <c r="F1540" s="18"/>
      <c r="G1540" s="18"/>
      <c r="H1540" s="18"/>
      <c r="I1540" s="18"/>
      <c r="J1540" s="18"/>
      <c r="K1540" s="18"/>
      <c r="L1540" s="18"/>
      <c r="M1540" s="18"/>
      <c r="N1540" s="18"/>
      <c r="O1540" s="18"/>
      <c r="P1540" s="18"/>
    </row>
    <row r="1541" spans="5:16" s="17" customFormat="1" x14ac:dyDescent="0.2">
      <c r="E1541" s="18"/>
      <c r="F1541" s="18"/>
      <c r="G1541" s="18"/>
      <c r="H1541" s="18"/>
      <c r="I1541" s="18"/>
      <c r="J1541" s="18"/>
      <c r="K1541" s="18"/>
      <c r="L1541" s="18"/>
      <c r="M1541" s="18"/>
      <c r="N1541" s="18"/>
      <c r="O1541" s="18"/>
      <c r="P1541" s="18"/>
    </row>
    <row r="1542" spans="5:16" s="17" customFormat="1" x14ac:dyDescent="0.2">
      <c r="E1542" s="18"/>
      <c r="F1542" s="18"/>
      <c r="G1542" s="18"/>
      <c r="H1542" s="18"/>
      <c r="I1542" s="18"/>
      <c r="J1542" s="18"/>
      <c r="K1542" s="18"/>
      <c r="L1542" s="18"/>
      <c r="M1542" s="18"/>
      <c r="N1542" s="18"/>
      <c r="O1542" s="18"/>
      <c r="P1542" s="18"/>
    </row>
    <row r="1543" spans="5:16" s="17" customFormat="1" x14ac:dyDescent="0.2">
      <c r="E1543" s="18"/>
      <c r="F1543" s="18"/>
      <c r="G1543" s="18"/>
      <c r="H1543" s="18"/>
      <c r="I1543" s="18"/>
      <c r="J1543" s="18"/>
      <c r="K1543" s="18"/>
      <c r="L1543" s="18"/>
      <c r="M1543" s="18"/>
      <c r="N1543" s="18"/>
      <c r="O1543" s="18"/>
      <c r="P1543" s="18"/>
    </row>
    <row r="1544" spans="5:16" s="17" customFormat="1" x14ac:dyDescent="0.2">
      <c r="E1544" s="18"/>
      <c r="F1544" s="18"/>
      <c r="G1544" s="18"/>
      <c r="H1544" s="18"/>
      <c r="I1544" s="18"/>
      <c r="J1544" s="18"/>
      <c r="K1544" s="18"/>
      <c r="L1544" s="18"/>
      <c r="M1544" s="18"/>
      <c r="N1544" s="18"/>
      <c r="O1544" s="18"/>
      <c r="P1544" s="18"/>
    </row>
    <row r="1545" spans="5:16" s="17" customFormat="1" x14ac:dyDescent="0.2">
      <c r="E1545" s="18"/>
      <c r="F1545" s="18"/>
      <c r="G1545" s="18"/>
      <c r="H1545" s="18"/>
      <c r="I1545" s="18"/>
      <c r="J1545" s="18"/>
      <c r="K1545" s="18"/>
      <c r="L1545" s="18"/>
      <c r="M1545" s="18"/>
      <c r="N1545" s="18"/>
      <c r="O1545" s="18"/>
      <c r="P1545" s="18"/>
    </row>
    <row r="1546" spans="5:16" s="17" customFormat="1" x14ac:dyDescent="0.2">
      <c r="E1546" s="18"/>
      <c r="F1546" s="18"/>
      <c r="G1546" s="18"/>
      <c r="H1546" s="18"/>
      <c r="I1546" s="18"/>
      <c r="J1546" s="18"/>
      <c r="K1546" s="18"/>
      <c r="L1546" s="18"/>
      <c r="M1546" s="18"/>
      <c r="N1546" s="18"/>
      <c r="O1546" s="18"/>
      <c r="P1546" s="18"/>
    </row>
    <row r="1547" spans="5:16" s="17" customFormat="1" x14ac:dyDescent="0.2">
      <c r="E1547" s="18"/>
      <c r="F1547" s="18"/>
      <c r="G1547" s="18"/>
      <c r="H1547" s="18"/>
      <c r="I1547" s="18"/>
      <c r="J1547" s="18"/>
      <c r="K1547" s="18"/>
      <c r="L1547" s="18"/>
      <c r="M1547" s="18"/>
      <c r="N1547" s="18"/>
      <c r="O1547" s="18"/>
      <c r="P1547" s="18"/>
    </row>
    <row r="1548" spans="5:16" s="17" customFormat="1" x14ac:dyDescent="0.2">
      <c r="E1548" s="18"/>
      <c r="F1548" s="18"/>
      <c r="G1548" s="18"/>
      <c r="H1548" s="18"/>
      <c r="I1548" s="18"/>
      <c r="J1548" s="18"/>
      <c r="K1548" s="18"/>
      <c r="L1548" s="18"/>
      <c r="M1548" s="18"/>
      <c r="N1548" s="18"/>
      <c r="O1548" s="18"/>
      <c r="P1548" s="18"/>
    </row>
    <row r="1549" spans="5:16" s="17" customFormat="1" x14ac:dyDescent="0.2">
      <c r="E1549" s="18"/>
      <c r="F1549" s="18"/>
      <c r="G1549" s="18"/>
      <c r="H1549" s="18"/>
      <c r="I1549" s="18"/>
      <c r="J1549" s="18"/>
      <c r="K1549" s="18"/>
      <c r="L1549" s="18"/>
      <c r="M1549" s="18"/>
      <c r="N1549" s="18"/>
      <c r="O1549" s="18"/>
      <c r="P1549" s="18"/>
    </row>
    <row r="1550" spans="5:16" s="17" customFormat="1" x14ac:dyDescent="0.2">
      <c r="E1550" s="18"/>
      <c r="F1550" s="18"/>
      <c r="G1550" s="18"/>
      <c r="H1550" s="18"/>
      <c r="I1550" s="18"/>
      <c r="J1550" s="18"/>
      <c r="K1550" s="18"/>
      <c r="L1550" s="18"/>
      <c r="M1550" s="18"/>
      <c r="N1550" s="18"/>
      <c r="O1550" s="18"/>
      <c r="P1550" s="18"/>
    </row>
    <row r="1551" spans="5:16" s="17" customFormat="1" x14ac:dyDescent="0.2">
      <c r="E1551" s="18"/>
      <c r="F1551" s="18"/>
      <c r="G1551" s="18"/>
      <c r="H1551" s="18"/>
      <c r="I1551" s="18"/>
      <c r="J1551" s="18"/>
      <c r="K1551" s="18"/>
      <c r="L1551" s="18"/>
      <c r="M1551" s="18"/>
      <c r="N1551" s="18"/>
      <c r="O1551" s="18"/>
      <c r="P1551" s="18"/>
    </row>
    <row r="1552" spans="5:16" s="17" customFormat="1" x14ac:dyDescent="0.2">
      <c r="E1552" s="18"/>
      <c r="F1552" s="18"/>
      <c r="G1552" s="18"/>
      <c r="H1552" s="18"/>
      <c r="I1552" s="18"/>
      <c r="J1552" s="18"/>
      <c r="K1552" s="18"/>
      <c r="L1552" s="18"/>
      <c r="M1552" s="18"/>
      <c r="N1552" s="18"/>
      <c r="O1552" s="18"/>
      <c r="P1552" s="18"/>
    </row>
    <row r="1553" spans="5:16" s="17" customFormat="1" x14ac:dyDescent="0.2">
      <c r="E1553" s="18"/>
      <c r="F1553" s="18"/>
      <c r="G1553" s="18"/>
      <c r="H1553" s="18"/>
      <c r="I1553" s="18"/>
      <c r="J1553" s="18"/>
      <c r="K1553" s="18"/>
      <c r="L1553" s="18"/>
      <c r="M1553" s="18"/>
      <c r="N1553" s="18"/>
      <c r="O1553" s="18"/>
      <c r="P1553" s="18"/>
    </row>
    <row r="1554" spans="5:16" s="17" customFormat="1" x14ac:dyDescent="0.2">
      <c r="E1554" s="18"/>
      <c r="F1554" s="18"/>
      <c r="G1554" s="18"/>
      <c r="H1554" s="18"/>
      <c r="I1554" s="18"/>
      <c r="J1554" s="18"/>
      <c r="K1554" s="18"/>
      <c r="L1554" s="18"/>
      <c r="M1554" s="18"/>
      <c r="N1554" s="18"/>
      <c r="O1554" s="18"/>
      <c r="P1554" s="18"/>
    </row>
    <row r="1555" spans="5:16" s="17" customFormat="1" x14ac:dyDescent="0.2">
      <c r="E1555" s="18"/>
      <c r="F1555" s="18"/>
      <c r="G1555" s="18"/>
      <c r="H1555" s="18"/>
      <c r="I1555" s="18"/>
      <c r="J1555" s="18"/>
      <c r="K1555" s="18"/>
      <c r="L1555" s="18"/>
      <c r="M1555" s="18"/>
      <c r="N1555" s="18"/>
      <c r="O1555" s="18"/>
      <c r="P1555" s="18"/>
    </row>
    <row r="1556" spans="5:16" s="17" customFormat="1" x14ac:dyDescent="0.2">
      <c r="E1556" s="18"/>
      <c r="F1556" s="18"/>
      <c r="G1556" s="18"/>
      <c r="H1556" s="18"/>
      <c r="I1556" s="18"/>
      <c r="J1556" s="18"/>
      <c r="K1556" s="18"/>
      <c r="L1556" s="18"/>
      <c r="M1556" s="18"/>
      <c r="N1556" s="18"/>
      <c r="O1556" s="18"/>
      <c r="P1556" s="18"/>
    </row>
    <row r="1557" spans="5:16" s="17" customFormat="1" x14ac:dyDescent="0.2">
      <c r="E1557" s="18"/>
      <c r="F1557" s="18"/>
      <c r="G1557" s="18"/>
      <c r="H1557" s="18"/>
      <c r="I1557" s="18"/>
      <c r="J1557" s="18"/>
      <c r="K1557" s="18"/>
      <c r="L1557" s="18"/>
      <c r="M1557" s="18"/>
      <c r="N1557" s="18"/>
      <c r="O1557" s="18"/>
      <c r="P1557" s="18"/>
    </row>
    <row r="1558" spans="5:16" s="17" customFormat="1" x14ac:dyDescent="0.2">
      <c r="E1558" s="18"/>
      <c r="F1558" s="18"/>
      <c r="G1558" s="18"/>
      <c r="H1558" s="18"/>
      <c r="I1558" s="18"/>
      <c r="J1558" s="18"/>
      <c r="K1558" s="18"/>
      <c r="L1558" s="18"/>
      <c r="M1558" s="18"/>
      <c r="N1558" s="18"/>
      <c r="O1558" s="18"/>
      <c r="P1558" s="18"/>
    </row>
    <row r="1559" spans="5:16" s="17" customFormat="1" x14ac:dyDescent="0.2">
      <c r="E1559" s="18"/>
      <c r="F1559" s="18"/>
      <c r="G1559" s="18"/>
      <c r="H1559" s="18"/>
      <c r="I1559" s="18"/>
      <c r="J1559" s="18"/>
      <c r="K1559" s="18"/>
      <c r="L1559" s="18"/>
      <c r="M1559" s="18"/>
      <c r="N1559" s="18"/>
      <c r="O1559" s="18"/>
      <c r="P1559" s="18"/>
    </row>
    <row r="1560" spans="5:16" s="17" customFormat="1" x14ac:dyDescent="0.2">
      <c r="E1560" s="18"/>
      <c r="F1560" s="18"/>
      <c r="G1560" s="18"/>
      <c r="H1560" s="18"/>
      <c r="I1560" s="18"/>
      <c r="J1560" s="18"/>
      <c r="K1560" s="18"/>
      <c r="L1560" s="18"/>
      <c r="M1560" s="18"/>
      <c r="N1560" s="18"/>
      <c r="O1560" s="18"/>
      <c r="P1560" s="18"/>
    </row>
    <row r="1561" spans="5:16" s="17" customFormat="1" x14ac:dyDescent="0.2">
      <c r="E1561" s="18"/>
      <c r="F1561" s="18"/>
      <c r="G1561" s="18"/>
      <c r="H1561" s="18"/>
      <c r="I1561" s="18"/>
      <c r="J1561" s="18"/>
      <c r="K1561" s="18"/>
      <c r="L1561" s="18"/>
      <c r="M1561" s="18"/>
      <c r="N1561" s="18"/>
      <c r="O1561" s="18"/>
      <c r="P1561" s="18"/>
    </row>
    <row r="1562" spans="5:16" s="17" customFormat="1" x14ac:dyDescent="0.2">
      <c r="E1562" s="18"/>
      <c r="F1562" s="18"/>
      <c r="G1562" s="18"/>
      <c r="H1562" s="18"/>
      <c r="I1562" s="18"/>
      <c r="J1562" s="18"/>
      <c r="K1562" s="18"/>
      <c r="L1562" s="18"/>
      <c r="M1562" s="18"/>
      <c r="N1562" s="18"/>
      <c r="O1562" s="18"/>
      <c r="P1562" s="18"/>
    </row>
    <row r="1563" spans="5:16" s="17" customFormat="1" x14ac:dyDescent="0.2">
      <c r="E1563" s="18"/>
      <c r="F1563" s="18"/>
      <c r="G1563" s="18"/>
      <c r="H1563" s="18"/>
      <c r="I1563" s="18"/>
      <c r="J1563" s="18"/>
      <c r="K1563" s="18"/>
      <c r="L1563" s="18"/>
      <c r="M1563" s="18"/>
      <c r="N1563" s="18"/>
      <c r="O1563" s="18"/>
      <c r="P1563" s="18"/>
    </row>
    <row r="1564" spans="5:16" s="17" customFormat="1" x14ac:dyDescent="0.2">
      <c r="E1564" s="18"/>
      <c r="F1564" s="18"/>
      <c r="G1564" s="18"/>
      <c r="H1564" s="18"/>
      <c r="I1564" s="18"/>
      <c r="J1564" s="18"/>
      <c r="K1564" s="18"/>
      <c r="L1564" s="18"/>
      <c r="M1564" s="18"/>
      <c r="N1564" s="18"/>
      <c r="O1564" s="18"/>
      <c r="P1564" s="18"/>
    </row>
    <row r="1565" spans="5:16" s="17" customFormat="1" x14ac:dyDescent="0.2">
      <c r="E1565" s="18"/>
      <c r="F1565" s="18"/>
      <c r="G1565" s="18"/>
      <c r="H1565" s="18"/>
      <c r="I1565" s="18"/>
      <c r="J1565" s="18"/>
      <c r="K1565" s="18"/>
      <c r="L1565" s="18"/>
      <c r="M1565" s="18"/>
      <c r="N1565" s="18"/>
      <c r="O1565" s="18"/>
      <c r="P1565" s="18"/>
    </row>
    <row r="1566" spans="5:16" s="17" customFormat="1" x14ac:dyDescent="0.2">
      <c r="E1566" s="18"/>
      <c r="F1566" s="18"/>
      <c r="G1566" s="18"/>
      <c r="H1566" s="18"/>
      <c r="I1566" s="18"/>
      <c r="J1566" s="18"/>
      <c r="K1566" s="18"/>
      <c r="L1566" s="18"/>
      <c r="M1566" s="18"/>
      <c r="N1566" s="18"/>
      <c r="O1566" s="18"/>
      <c r="P1566" s="18"/>
    </row>
    <row r="1567" spans="5:16" s="17" customFormat="1" x14ac:dyDescent="0.2">
      <c r="E1567" s="18"/>
      <c r="F1567" s="18"/>
      <c r="G1567" s="18"/>
      <c r="H1567" s="18"/>
      <c r="I1567" s="18"/>
      <c r="J1567" s="18"/>
      <c r="K1567" s="18"/>
      <c r="L1567" s="18"/>
      <c r="M1567" s="18"/>
      <c r="N1567" s="18"/>
      <c r="O1567" s="18"/>
      <c r="P1567" s="18"/>
    </row>
    <row r="1568" spans="5:16" s="17" customFormat="1" x14ac:dyDescent="0.2">
      <c r="E1568" s="18"/>
      <c r="F1568" s="18"/>
      <c r="G1568" s="18"/>
      <c r="H1568" s="18"/>
      <c r="I1568" s="18"/>
      <c r="J1568" s="18"/>
      <c r="K1568" s="18"/>
      <c r="L1568" s="18"/>
      <c r="M1568" s="18"/>
      <c r="N1568" s="18"/>
      <c r="O1568" s="18"/>
      <c r="P1568" s="18"/>
    </row>
    <row r="1569" spans="5:16" s="17" customFormat="1" x14ac:dyDescent="0.2">
      <c r="E1569" s="18"/>
      <c r="F1569" s="18"/>
      <c r="G1569" s="18"/>
      <c r="H1569" s="18"/>
      <c r="I1569" s="18"/>
      <c r="J1569" s="18"/>
      <c r="K1569" s="18"/>
      <c r="L1569" s="18"/>
      <c r="M1569" s="18"/>
      <c r="N1569" s="18"/>
      <c r="O1569" s="18"/>
      <c r="P1569" s="18"/>
    </row>
    <row r="1570" spans="5:16" s="17" customFormat="1" x14ac:dyDescent="0.2">
      <c r="E1570" s="18"/>
      <c r="F1570" s="18"/>
      <c r="G1570" s="18"/>
      <c r="H1570" s="18"/>
      <c r="I1570" s="18"/>
      <c r="J1570" s="18"/>
      <c r="K1570" s="18"/>
      <c r="L1570" s="18"/>
      <c r="M1570" s="18"/>
      <c r="N1570" s="18"/>
      <c r="O1570" s="18"/>
      <c r="P1570" s="18"/>
    </row>
    <row r="1571" spans="5:16" s="17" customFormat="1" x14ac:dyDescent="0.2">
      <c r="E1571" s="18"/>
      <c r="F1571" s="18"/>
      <c r="G1571" s="18"/>
      <c r="H1571" s="18"/>
      <c r="I1571" s="18"/>
      <c r="J1571" s="18"/>
      <c r="K1571" s="18"/>
      <c r="L1571" s="18"/>
      <c r="M1571" s="18"/>
      <c r="N1571" s="18"/>
      <c r="O1571" s="18"/>
      <c r="P1571" s="18"/>
    </row>
    <row r="1572" spans="5:16" s="17" customFormat="1" x14ac:dyDescent="0.2">
      <c r="E1572" s="18"/>
      <c r="F1572" s="18"/>
      <c r="G1572" s="18"/>
      <c r="H1572" s="18"/>
      <c r="I1572" s="18"/>
      <c r="J1572" s="18"/>
      <c r="K1572" s="18"/>
      <c r="L1572" s="18"/>
      <c r="M1572" s="18"/>
      <c r="N1572" s="18"/>
      <c r="O1572" s="18"/>
      <c r="P1572" s="18"/>
    </row>
    <row r="1573" spans="5:16" s="17" customFormat="1" x14ac:dyDescent="0.2">
      <c r="E1573" s="18"/>
      <c r="F1573" s="18"/>
      <c r="G1573" s="18"/>
      <c r="H1573" s="18"/>
      <c r="I1573" s="18"/>
      <c r="J1573" s="18"/>
      <c r="K1573" s="18"/>
      <c r="L1573" s="18"/>
      <c r="M1573" s="18"/>
      <c r="N1573" s="18"/>
      <c r="O1573" s="18"/>
      <c r="P1573" s="18"/>
    </row>
    <row r="1574" spans="5:16" s="17" customFormat="1" x14ac:dyDescent="0.2">
      <c r="E1574" s="18"/>
      <c r="F1574" s="18"/>
      <c r="G1574" s="18"/>
      <c r="H1574" s="18"/>
      <c r="I1574" s="18"/>
      <c r="J1574" s="18"/>
      <c r="K1574" s="18"/>
      <c r="L1574" s="18"/>
      <c r="M1574" s="18"/>
      <c r="N1574" s="18"/>
      <c r="O1574" s="18"/>
      <c r="P1574" s="18"/>
    </row>
    <row r="1575" spans="5:16" s="17" customFormat="1" x14ac:dyDescent="0.2">
      <c r="E1575" s="18"/>
      <c r="F1575" s="18"/>
      <c r="G1575" s="18"/>
      <c r="H1575" s="18"/>
      <c r="I1575" s="18"/>
      <c r="J1575" s="18"/>
      <c r="K1575" s="18"/>
      <c r="L1575" s="18"/>
      <c r="M1575" s="18"/>
      <c r="N1575" s="18"/>
      <c r="O1575" s="18"/>
      <c r="P1575" s="18"/>
    </row>
    <row r="1576" spans="5:16" s="17" customFormat="1" x14ac:dyDescent="0.2">
      <c r="E1576" s="18"/>
      <c r="F1576" s="18"/>
      <c r="G1576" s="18"/>
      <c r="H1576" s="18"/>
      <c r="I1576" s="18"/>
      <c r="J1576" s="18"/>
      <c r="K1576" s="18"/>
      <c r="L1576" s="18"/>
      <c r="M1576" s="18"/>
      <c r="N1576" s="18"/>
      <c r="O1576" s="18"/>
      <c r="P1576" s="18"/>
    </row>
    <row r="1577" spans="5:16" s="17" customFormat="1" x14ac:dyDescent="0.2">
      <c r="E1577" s="18"/>
      <c r="F1577" s="18"/>
      <c r="G1577" s="18"/>
      <c r="H1577" s="18"/>
      <c r="I1577" s="18"/>
      <c r="J1577" s="18"/>
      <c r="K1577" s="18"/>
      <c r="L1577" s="18"/>
      <c r="M1577" s="18"/>
      <c r="N1577" s="18"/>
      <c r="O1577" s="18"/>
      <c r="P1577" s="18"/>
    </row>
    <row r="1578" spans="5:16" s="17" customFormat="1" x14ac:dyDescent="0.2">
      <c r="E1578" s="18"/>
      <c r="F1578" s="18"/>
      <c r="G1578" s="18"/>
      <c r="H1578" s="18"/>
      <c r="I1578" s="18"/>
      <c r="J1578" s="18"/>
      <c r="K1578" s="18"/>
      <c r="L1578" s="18"/>
      <c r="M1578" s="18"/>
      <c r="N1578" s="18"/>
      <c r="O1578" s="18"/>
      <c r="P1578" s="18"/>
    </row>
    <row r="1579" spans="5:16" s="17" customFormat="1" x14ac:dyDescent="0.2">
      <c r="E1579" s="18"/>
      <c r="F1579" s="18"/>
      <c r="G1579" s="18"/>
      <c r="H1579" s="18"/>
      <c r="I1579" s="18"/>
      <c r="J1579" s="18"/>
      <c r="K1579" s="18"/>
      <c r="L1579" s="18"/>
      <c r="M1579" s="18"/>
      <c r="N1579" s="18"/>
      <c r="O1579" s="18"/>
      <c r="P1579" s="18"/>
    </row>
    <row r="1580" spans="5:16" s="17" customFormat="1" x14ac:dyDescent="0.2">
      <c r="E1580" s="18"/>
      <c r="F1580" s="18"/>
      <c r="G1580" s="18"/>
      <c r="H1580" s="18"/>
      <c r="I1580" s="18"/>
      <c r="J1580" s="18"/>
      <c r="K1580" s="18"/>
      <c r="L1580" s="18"/>
      <c r="M1580" s="18"/>
      <c r="N1580" s="18"/>
      <c r="O1580" s="18"/>
      <c r="P1580" s="18"/>
    </row>
    <row r="1581" spans="5:16" s="17" customFormat="1" x14ac:dyDescent="0.2">
      <c r="E1581" s="18"/>
      <c r="F1581" s="18"/>
      <c r="G1581" s="18"/>
      <c r="H1581" s="18"/>
      <c r="I1581" s="18"/>
      <c r="J1581" s="18"/>
      <c r="K1581" s="18"/>
      <c r="L1581" s="18"/>
      <c r="M1581" s="18"/>
      <c r="N1581" s="18"/>
      <c r="O1581" s="18"/>
      <c r="P1581" s="18"/>
    </row>
    <row r="1582" spans="5:16" s="17" customFormat="1" x14ac:dyDescent="0.2">
      <c r="E1582" s="18"/>
      <c r="F1582" s="18"/>
      <c r="G1582" s="18"/>
      <c r="H1582" s="18"/>
      <c r="I1582" s="18"/>
      <c r="J1582" s="18"/>
      <c r="K1582" s="18"/>
      <c r="L1582" s="18"/>
      <c r="M1582" s="18"/>
      <c r="N1582" s="18"/>
      <c r="O1582" s="18"/>
      <c r="P1582" s="18"/>
    </row>
    <row r="1583" spans="5:16" s="17" customFormat="1" x14ac:dyDescent="0.2">
      <c r="E1583" s="18"/>
      <c r="F1583" s="18"/>
      <c r="G1583" s="18"/>
      <c r="H1583" s="18"/>
      <c r="I1583" s="18"/>
      <c r="J1583" s="18"/>
      <c r="K1583" s="18"/>
      <c r="L1583" s="18"/>
      <c r="M1583" s="18"/>
      <c r="N1583" s="18"/>
      <c r="O1583" s="18"/>
      <c r="P1583" s="18"/>
    </row>
    <row r="1584" spans="5:16" s="17" customFormat="1" x14ac:dyDescent="0.2">
      <c r="E1584" s="18"/>
      <c r="F1584" s="18"/>
      <c r="G1584" s="18"/>
      <c r="H1584" s="18"/>
      <c r="I1584" s="18"/>
      <c r="J1584" s="18"/>
      <c r="K1584" s="18"/>
      <c r="L1584" s="18"/>
      <c r="M1584" s="18"/>
      <c r="N1584" s="18"/>
      <c r="O1584" s="18"/>
      <c r="P1584" s="18"/>
    </row>
    <row r="1585" spans="5:16" s="17" customFormat="1" x14ac:dyDescent="0.2">
      <c r="E1585" s="18"/>
      <c r="F1585" s="18"/>
      <c r="G1585" s="18"/>
      <c r="H1585" s="18"/>
      <c r="I1585" s="18"/>
      <c r="J1585" s="18"/>
      <c r="K1585" s="18"/>
      <c r="L1585" s="18"/>
      <c r="M1585" s="18"/>
      <c r="N1585" s="18"/>
      <c r="O1585" s="18"/>
      <c r="P1585" s="18"/>
    </row>
    <row r="1586" spans="5:16" s="17" customFormat="1" x14ac:dyDescent="0.2">
      <c r="E1586" s="18"/>
      <c r="F1586" s="18"/>
      <c r="G1586" s="18"/>
      <c r="H1586" s="18"/>
      <c r="I1586" s="18"/>
      <c r="J1586" s="18"/>
      <c r="K1586" s="18"/>
      <c r="L1586" s="18"/>
      <c r="M1586" s="18"/>
      <c r="N1586" s="18"/>
      <c r="O1586" s="18"/>
      <c r="P1586" s="18"/>
    </row>
    <row r="1587" spans="5:16" s="17" customFormat="1" x14ac:dyDescent="0.2">
      <c r="E1587" s="18"/>
      <c r="F1587" s="18"/>
      <c r="G1587" s="18"/>
      <c r="H1587" s="18"/>
      <c r="I1587" s="18"/>
      <c r="J1587" s="18"/>
      <c r="K1587" s="18"/>
      <c r="L1587" s="18"/>
      <c r="M1587" s="18"/>
      <c r="N1587" s="18"/>
      <c r="O1587" s="18"/>
      <c r="P1587" s="18"/>
    </row>
    <row r="1588" spans="5:16" s="17" customFormat="1" x14ac:dyDescent="0.2">
      <c r="E1588" s="18"/>
      <c r="F1588" s="18"/>
      <c r="G1588" s="18"/>
      <c r="H1588" s="18"/>
      <c r="I1588" s="18"/>
      <c r="J1588" s="18"/>
      <c r="K1588" s="18"/>
      <c r="L1588" s="18"/>
      <c r="M1588" s="18"/>
      <c r="N1588" s="18"/>
      <c r="O1588" s="18"/>
      <c r="P1588" s="18"/>
    </row>
    <row r="1589" spans="5:16" s="17" customFormat="1" x14ac:dyDescent="0.2">
      <c r="E1589" s="18"/>
      <c r="F1589" s="18"/>
      <c r="G1589" s="18"/>
      <c r="H1589" s="18"/>
      <c r="I1589" s="18"/>
      <c r="J1589" s="18"/>
      <c r="K1589" s="18"/>
      <c r="L1589" s="18"/>
      <c r="M1589" s="18"/>
      <c r="N1589" s="18"/>
      <c r="O1589" s="18"/>
      <c r="P1589" s="18"/>
    </row>
    <row r="1590" spans="5:16" s="17" customFormat="1" x14ac:dyDescent="0.2">
      <c r="E1590" s="18"/>
      <c r="F1590" s="18"/>
      <c r="G1590" s="18"/>
      <c r="H1590" s="18"/>
      <c r="I1590" s="18"/>
      <c r="J1590" s="18"/>
      <c r="K1590" s="18"/>
      <c r="L1590" s="18"/>
      <c r="M1590" s="18"/>
      <c r="N1590" s="18"/>
      <c r="O1590" s="18"/>
      <c r="P1590" s="18"/>
    </row>
    <row r="1591" spans="5:16" s="17" customFormat="1" x14ac:dyDescent="0.2">
      <c r="E1591" s="18"/>
      <c r="F1591" s="18"/>
      <c r="G1591" s="18"/>
      <c r="H1591" s="18"/>
      <c r="I1591" s="18"/>
      <c r="J1591" s="18"/>
      <c r="K1591" s="18"/>
      <c r="L1591" s="18"/>
      <c r="M1591" s="18"/>
      <c r="N1591" s="18"/>
      <c r="O1591" s="18"/>
      <c r="P1591" s="18"/>
    </row>
    <row r="1592" spans="5:16" s="17" customFormat="1" x14ac:dyDescent="0.2">
      <c r="E1592" s="18"/>
      <c r="F1592" s="18"/>
      <c r="G1592" s="18"/>
      <c r="H1592" s="18"/>
      <c r="I1592" s="18"/>
      <c r="J1592" s="18"/>
      <c r="K1592" s="18"/>
      <c r="L1592" s="18"/>
      <c r="M1592" s="18"/>
      <c r="N1592" s="18"/>
      <c r="O1592" s="18"/>
      <c r="P1592" s="18"/>
    </row>
    <row r="1593" spans="5:16" s="17" customFormat="1" x14ac:dyDescent="0.2">
      <c r="E1593" s="18"/>
      <c r="F1593" s="18"/>
      <c r="G1593" s="18"/>
      <c r="H1593" s="18"/>
      <c r="I1593" s="18"/>
      <c r="J1593" s="18"/>
      <c r="K1593" s="18"/>
      <c r="L1593" s="18"/>
      <c r="M1593" s="18"/>
      <c r="N1593" s="18"/>
      <c r="O1593" s="18"/>
      <c r="P1593" s="18"/>
    </row>
    <row r="1594" spans="5:16" s="17" customFormat="1" x14ac:dyDescent="0.2">
      <c r="E1594" s="18"/>
      <c r="F1594" s="18"/>
      <c r="G1594" s="18"/>
      <c r="H1594" s="18"/>
      <c r="I1594" s="18"/>
      <c r="J1594" s="18"/>
      <c r="K1594" s="18"/>
      <c r="L1594" s="18"/>
      <c r="M1594" s="18"/>
      <c r="N1594" s="18"/>
      <c r="O1594" s="18"/>
      <c r="P1594" s="18"/>
    </row>
    <row r="1595" spans="5:16" s="17" customFormat="1" x14ac:dyDescent="0.2">
      <c r="E1595" s="18"/>
      <c r="F1595" s="18"/>
      <c r="G1595" s="18"/>
      <c r="H1595" s="18"/>
      <c r="I1595" s="18"/>
      <c r="J1595" s="18"/>
      <c r="K1595" s="18"/>
      <c r="L1595" s="18"/>
      <c r="M1595" s="18"/>
      <c r="N1595" s="18"/>
      <c r="O1595" s="18"/>
      <c r="P1595" s="18"/>
    </row>
  </sheetData>
  <mergeCells count="64">
    <mergeCell ref="O1:P1"/>
    <mergeCell ref="O2:P2"/>
    <mergeCell ref="O3:P3"/>
    <mergeCell ref="E1:N1"/>
    <mergeCell ref="E2:N2"/>
    <mergeCell ref="E3:N3"/>
    <mergeCell ref="N5:O6"/>
    <mergeCell ref="K6:M6"/>
    <mergeCell ref="K5:M5"/>
    <mergeCell ref="P5:P6"/>
    <mergeCell ref="K12:P12"/>
    <mergeCell ref="D12:F12"/>
    <mergeCell ref="K10:L10"/>
    <mergeCell ref="D8:F8"/>
    <mergeCell ref="K9:L9"/>
    <mergeCell ref="K8:L8"/>
    <mergeCell ref="K13:L13"/>
    <mergeCell ref="B1:D3"/>
    <mergeCell ref="H29:N29"/>
    <mergeCell ref="B26:E26"/>
    <mergeCell ref="G26:N26"/>
    <mergeCell ref="C27:E27"/>
    <mergeCell ref="H27:N27"/>
    <mergeCell ref="H28:N28"/>
    <mergeCell ref="K20:P20"/>
    <mergeCell ref="K18:P18"/>
    <mergeCell ref="K19:P19"/>
    <mergeCell ref="K7:P7"/>
    <mergeCell ref="M14:P14"/>
    <mergeCell ref="M13:P13"/>
    <mergeCell ref="G5:J5"/>
    <mergeCell ref="D13:F13"/>
    <mergeCell ref="D17:F17"/>
    <mergeCell ref="B6:C6"/>
    <mergeCell ref="B5:C5"/>
    <mergeCell ref="B17:C19"/>
    <mergeCell ref="B14:C16"/>
    <mergeCell ref="B10:C13"/>
    <mergeCell ref="B8:C9"/>
    <mergeCell ref="D15:F15"/>
    <mergeCell ref="D6:F6"/>
    <mergeCell ref="D5:F5"/>
    <mergeCell ref="N10:O10"/>
    <mergeCell ref="D14:F14"/>
    <mergeCell ref="G6:J6"/>
    <mergeCell ref="D20:F20"/>
    <mergeCell ref="D21:F21"/>
    <mergeCell ref="D9:F9"/>
    <mergeCell ref="D10:F10"/>
    <mergeCell ref="D11:F11"/>
    <mergeCell ref="D18:F18"/>
    <mergeCell ref="D19:F19"/>
    <mergeCell ref="D16:F16"/>
    <mergeCell ref="B7:J7"/>
    <mergeCell ref="B20:C21"/>
    <mergeCell ref="K15:P15"/>
    <mergeCell ref="N8:O8"/>
    <mergeCell ref="N9:O9"/>
    <mergeCell ref="G23:L23"/>
    <mergeCell ref="K14:L14"/>
    <mergeCell ref="K11:L11"/>
    <mergeCell ref="M21:N21"/>
    <mergeCell ref="K21:L21"/>
    <mergeCell ref="B23:D23"/>
  </mergeCells>
  <printOptions horizontalCentered="1"/>
  <pageMargins left="0.11811023622047245" right="7.874015748031496E-2" top="0.39370078740157483" bottom="7.874015748031496E-2" header="7.874015748031496E-2" footer="7.874015748031496E-2"/>
  <pageSetup scale="6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72" r:id="rId4" name="Check Box 192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7</xdr:row>
                    <xdr:rowOff>228600</xdr:rowOff>
                  </from>
                  <to>
                    <xdr:col>6</xdr:col>
                    <xdr:colOff>485775</xdr:colOff>
                    <xdr:row>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4" r:id="rId5" name="Check Box 194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12</xdr:row>
                    <xdr:rowOff>228600</xdr:rowOff>
                  </from>
                  <to>
                    <xdr:col>6</xdr:col>
                    <xdr:colOff>485775</xdr:colOff>
                    <xdr:row>12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4" r:id="rId6" name="Check Box 204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8</xdr:row>
                    <xdr:rowOff>228600</xdr:rowOff>
                  </from>
                  <to>
                    <xdr:col>6</xdr:col>
                    <xdr:colOff>485775</xdr:colOff>
                    <xdr:row>8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6" r:id="rId7" name="Check Box 206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9</xdr:row>
                    <xdr:rowOff>228600</xdr:rowOff>
                  </from>
                  <to>
                    <xdr:col>6</xdr:col>
                    <xdr:colOff>485775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7" r:id="rId8" name="Check Box 207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10</xdr:row>
                    <xdr:rowOff>333375</xdr:rowOff>
                  </from>
                  <to>
                    <xdr:col>6</xdr:col>
                    <xdr:colOff>485775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8" r:id="rId9" name="Check Box 228">
              <controlPr defaultSize="0" autoFill="0" autoLine="0" autoPict="0">
                <anchor moveWithCells="1" sizeWithCells="1">
                  <from>
                    <xdr:col>6</xdr:col>
                    <xdr:colOff>257175</xdr:colOff>
                    <xdr:row>13</xdr:row>
                    <xdr:rowOff>209550</xdr:rowOff>
                  </from>
                  <to>
                    <xdr:col>6</xdr:col>
                    <xdr:colOff>476250</xdr:colOff>
                    <xdr:row>13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2" r:id="rId10" name="Check Box 232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17</xdr:row>
                    <xdr:rowOff>228600</xdr:rowOff>
                  </from>
                  <to>
                    <xdr:col>6</xdr:col>
                    <xdr:colOff>485775</xdr:colOff>
                    <xdr:row>17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4" r:id="rId11" name="Check Box 234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18</xdr:row>
                    <xdr:rowOff>333375</xdr:rowOff>
                  </from>
                  <to>
                    <xdr:col>6</xdr:col>
                    <xdr:colOff>485775</xdr:colOff>
                    <xdr:row>18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8" r:id="rId12" name="Check Box 238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19</xdr:row>
                    <xdr:rowOff>85725</xdr:rowOff>
                  </from>
                  <to>
                    <xdr:col>6</xdr:col>
                    <xdr:colOff>485775</xdr:colOff>
                    <xdr:row>19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0" r:id="rId13" name="Check Box 240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20</xdr:row>
                    <xdr:rowOff>161925</xdr:rowOff>
                  </from>
                  <to>
                    <xdr:col>6</xdr:col>
                    <xdr:colOff>485775</xdr:colOff>
                    <xdr:row>20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2" r:id="rId14" name="Check Box 242">
              <controlPr defaultSize="0" autoFill="0" autoLine="0" autoPict="0">
                <anchor moveWithCells="1" sizeWithCells="1">
                  <from>
                    <xdr:col>6</xdr:col>
                    <xdr:colOff>247650</xdr:colOff>
                    <xdr:row>14</xdr:row>
                    <xdr:rowOff>123825</xdr:rowOff>
                  </from>
                  <to>
                    <xdr:col>6</xdr:col>
                    <xdr:colOff>466725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4" r:id="rId15" name="Check Box 244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15</xdr:row>
                    <xdr:rowOff>228600</xdr:rowOff>
                  </from>
                  <to>
                    <xdr:col>6</xdr:col>
                    <xdr:colOff>485775</xdr:colOff>
                    <xdr:row>15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6" r:id="rId16" name="Button 246">
              <controlPr defaultSize="0" print="0" autoFill="0" autoPict="0">
                <anchor moveWithCells="1" sizeWithCells="1">
                  <from>
                    <xdr:col>1</xdr:col>
                    <xdr:colOff>28575</xdr:colOff>
                    <xdr:row>6</xdr:row>
                    <xdr:rowOff>28575</xdr:rowOff>
                  </from>
                  <to>
                    <xdr:col>1</xdr:col>
                    <xdr:colOff>314325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0" r:id="rId17" name="Button 250">
              <controlPr defaultSize="0" print="0" autoFill="0" autoPict="0" macro="[0]!Botón250_Haga_clic_en">
                <anchor moveWithCells="1" sizeWithCells="1">
                  <from>
                    <xdr:col>10</xdr:col>
                    <xdr:colOff>9525</xdr:colOff>
                    <xdr:row>6</xdr:row>
                    <xdr:rowOff>28575</xdr:rowOff>
                  </from>
                  <to>
                    <xdr:col>10</xdr:col>
                    <xdr:colOff>285750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1" r:id="rId18" name="Button 251">
              <controlPr defaultSize="0" print="0" autoFill="0" autoPict="0" macro="[0]!Botón251_Haga_clic_en">
                <anchor moveWithCells="1" sizeWithCells="1">
                  <from>
                    <xdr:col>10</xdr:col>
                    <xdr:colOff>38100</xdr:colOff>
                    <xdr:row>11</xdr:row>
                    <xdr:rowOff>38100</xdr:rowOff>
                  </from>
                  <to>
                    <xdr:col>10</xdr:col>
                    <xdr:colOff>285750</xdr:colOff>
                    <xdr:row>11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2" r:id="rId19" name="Button 252">
              <controlPr defaultSize="0" print="0" autoFill="0" autoPict="0" macro="[0]!Botón252_Haga_clic_en">
                <anchor moveWithCells="1" sizeWithCells="1">
                  <from>
                    <xdr:col>10</xdr:col>
                    <xdr:colOff>28575</xdr:colOff>
                    <xdr:row>19</xdr:row>
                    <xdr:rowOff>28575</xdr:rowOff>
                  </from>
                  <to>
                    <xdr:col>10</xdr:col>
                    <xdr:colOff>238125</xdr:colOff>
                    <xdr:row>19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2" r:id="rId20" name="Check Box 262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11</xdr:row>
                    <xdr:rowOff>85725</xdr:rowOff>
                  </from>
                  <to>
                    <xdr:col>6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8" r:id="rId21" name="Check Box 268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7</xdr:row>
                    <xdr:rowOff>228600</xdr:rowOff>
                  </from>
                  <to>
                    <xdr:col>12</xdr:col>
                    <xdr:colOff>485775</xdr:colOff>
                    <xdr:row>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9" r:id="rId22" name="Check Box 269">
              <controlPr defaultSize="0" autoFill="0" autoLine="0" autoPict="0">
                <anchor moveWithCells="1" sizeWithCells="1">
                  <from>
                    <xdr:col>15</xdr:col>
                    <xdr:colOff>266700</xdr:colOff>
                    <xdr:row>7</xdr:row>
                    <xdr:rowOff>228600</xdr:rowOff>
                  </from>
                  <to>
                    <xdr:col>15</xdr:col>
                    <xdr:colOff>485775</xdr:colOff>
                    <xdr:row>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0" r:id="rId23" name="Check Box 270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8</xdr:row>
                    <xdr:rowOff>228600</xdr:rowOff>
                  </from>
                  <to>
                    <xdr:col>12</xdr:col>
                    <xdr:colOff>485775</xdr:colOff>
                    <xdr:row>8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1" r:id="rId24" name="Check Box 271">
              <controlPr defaultSize="0" autoFill="0" autoLine="0" autoPict="0">
                <anchor moveWithCells="1" sizeWithCells="1">
                  <from>
                    <xdr:col>15</xdr:col>
                    <xdr:colOff>266700</xdr:colOff>
                    <xdr:row>8</xdr:row>
                    <xdr:rowOff>228600</xdr:rowOff>
                  </from>
                  <to>
                    <xdr:col>15</xdr:col>
                    <xdr:colOff>485775</xdr:colOff>
                    <xdr:row>8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2" r:id="rId25" name="Check Box 272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9</xdr:row>
                    <xdr:rowOff>228600</xdr:rowOff>
                  </from>
                  <to>
                    <xdr:col>12</xdr:col>
                    <xdr:colOff>485775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3" r:id="rId26" name="Check Box 273">
              <controlPr defaultSize="0" autoFill="0" autoLine="0" autoPict="0">
                <anchor moveWithCells="1" sizeWithCells="1">
                  <from>
                    <xdr:col>15</xdr:col>
                    <xdr:colOff>266700</xdr:colOff>
                    <xdr:row>9</xdr:row>
                    <xdr:rowOff>228600</xdr:rowOff>
                  </from>
                  <to>
                    <xdr:col>15</xdr:col>
                    <xdr:colOff>485775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4" r:id="rId27" name="Check Box 274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10</xdr:row>
                    <xdr:rowOff>333375</xdr:rowOff>
                  </from>
                  <to>
                    <xdr:col>12</xdr:col>
                    <xdr:colOff>485775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5" r:id="rId28" name="Check Box 275">
              <controlPr defaultSize="0" autoFill="0" autoLine="0" autoPict="0">
                <anchor moveWithCells="1" sizeWithCells="1">
                  <from>
                    <xdr:col>15</xdr:col>
                    <xdr:colOff>266700</xdr:colOff>
                    <xdr:row>10</xdr:row>
                    <xdr:rowOff>333375</xdr:rowOff>
                  </from>
                  <to>
                    <xdr:col>15</xdr:col>
                    <xdr:colOff>485775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6" r:id="rId29" name="Button 276">
              <controlPr defaultSize="0" print="0" autoFill="0" autoPict="0" macro="[0]!Botón251_Haga_clic_en">
                <anchor moveWithCells="1" sizeWithCells="1">
                  <from>
                    <xdr:col>10</xdr:col>
                    <xdr:colOff>38100</xdr:colOff>
                    <xdr:row>14</xdr:row>
                    <xdr:rowOff>38100</xdr:rowOff>
                  </from>
                  <to>
                    <xdr:col>10</xdr:col>
                    <xdr:colOff>285750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9" r:id="rId30" name="Check Box 289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16</xdr:row>
                    <xdr:rowOff>228600</xdr:rowOff>
                  </from>
                  <to>
                    <xdr:col>6</xdr:col>
                    <xdr:colOff>485775</xdr:colOff>
                    <xdr:row>16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1" r:id="rId31" name="Check Box 291">
              <controlPr defaultSize="0" autoFill="0" autoLine="0" autoPict="0">
                <anchor moveWithCells="1" sizeWithCells="1">
                  <from>
                    <xdr:col>10</xdr:col>
                    <xdr:colOff>457200</xdr:colOff>
                    <xdr:row>19</xdr:row>
                    <xdr:rowOff>600075</xdr:rowOff>
                  </from>
                  <to>
                    <xdr:col>12</xdr:col>
                    <xdr:colOff>200025</xdr:colOff>
                    <xdr:row>20</xdr:row>
                    <xdr:rowOff>733425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3" r:id="rId32" name="Button 293">
              <controlPr defaultSize="0" print="0" autoFill="0" autoPict="0" macro="[0]!Botón252_Haga_clic_en">
                <anchor moveWithCells="1" sizeWithCells="1">
                  <from>
                    <xdr:col>1</xdr:col>
                    <xdr:colOff>266700</xdr:colOff>
                    <xdr:row>21</xdr:row>
                    <xdr:rowOff>190500</xdr:rowOff>
                  </from>
                  <to>
                    <xdr:col>2</xdr:col>
                    <xdr:colOff>66675</xdr:colOff>
                    <xdr:row>21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4" r:id="rId33" name="Button 294">
              <controlPr defaultSize="0" print="0" autoFill="0" autoPict="0" macro="[0]!Botón252_Haga_clic_en">
                <anchor moveWithCells="1" sizeWithCells="1">
                  <from>
                    <xdr:col>10</xdr:col>
                    <xdr:colOff>28575</xdr:colOff>
                    <xdr:row>17</xdr:row>
                    <xdr:rowOff>28575</xdr:rowOff>
                  </from>
                  <to>
                    <xdr:col>10</xdr:col>
                    <xdr:colOff>238125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5" r:id="rId34" name="Check Box 295">
              <controlPr defaultSize="0" autoFill="0" autoLine="0" autoPict="0">
                <anchor moveWithCells="1" sizeWithCells="1">
                  <from>
                    <xdr:col>10</xdr:col>
                    <xdr:colOff>228600</xdr:colOff>
                    <xdr:row>15</xdr:row>
                    <xdr:rowOff>161925</xdr:rowOff>
                  </from>
                  <to>
                    <xdr:col>10</xdr:col>
                    <xdr:colOff>447675</xdr:colOff>
                    <xdr:row>15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6" r:id="rId35" name="Check Box 296">
              <controlPr defaultSize="0" autoFill="0" autoLine="0" autoPict="0">
                <anchor moveWithCells="1" sizeWithCells="1">
                  <from>
                    <xdr:col>11</xdr:col>
                    <xdr:colOff>171450</xdr:colOff>
                    <xdr:row>15</xdr:row>
                    <xdr:rowOff>171450</xdr:rowOff>
                  </from>
                  <to>
                    <xdr:col>11</xdr:col>
                    <xdr:colOff>390525</xdr:colOff>
                    <xdr:row>15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7" r:id="rId36" name="Check Box 297">
              <controlPr defaultSize="0" autoFill="0" autoLine="0" autoPict="0">
                <anchor moveWithCells="1" sizeWithCells="1">
                  <from>
                    <xdr:col>11</xdr:col>
                    <xdr:colOff>171450</xdr:colOff>
                    <xdr:row>16</xdr:row>
                    <xdr:rowOff>95250</xdr:rowOff>
                  </from>
                  <to>
                    <xdr:col>11</xdr:col>
                    <xdr:colOff>390525</xdr:colOff>
                    <xdr:row>16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8" r:id="rId37" name="Check Box 298">
              <controlPr defaultSize="0" autoFill="0" autoLine="0" autoPict="0">
                <anchor moveWithCells="1" sizeWithCells="1">
                  <from>
                    <xdr:col>12</xdr:col>
                    <xdr:colOff>219075</xdr:colOff>
                    <xdr:row>15</xdr:row>
                    <xdr:rowOff>161925</xdr:rowOff>
                  </from>
                  <to>
                    <xdr:col>12</xdr:col>
                    <xdr:colOff>438150</xdr:colOff>
                    <xdr:row>15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9" r:id="rId38" name="Check Box 299">
              <controlPr defaultSize="0" autoFill="0" autoLine="0" autoPict="0">
                <anchor moveWithCells="1" sizeWithCells="1">
                  <from>
                    <xdr:col>12</xdr:col>
                    <xdr:colOff>219075</xdr:colOff>
                    <xdr:row>16</xdr:row>
                    <xdr:rowOff>85725</xdr:rowOff>
                  </from>
                  <to>
                    <xdr:col>12</xdr:col>
                    <xdr:colOff>438150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0" r:id="rId39" name="Check Box 300">
              <controlPr defaultSize="0" autoFill="0" autoLine="0" autoPict="0">
                <anchor moveWithCells="1" sizeWithCells="1">
                  <from>
                    <xdr:col>13</xdr:col>
                    <xdr:colOff>161925</xdr:colOff>
                    <xdr:row>15</xdr:row>
                    <xdr:rowOff>161925</xdr:rowOff>
                  </from>
                  <to>
                    <xdr:col>13</xdr:col>
                    <xdr:colOff>381000</xdr:colOff>
                    <xdr:row>15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1" r:id="rId40" name="Check Box 301">
              <controlPr defaultSize="0" autoFill="0" autoLine="0" autoPict="0">
                <anchor moveWithCells="1" sizeWithCells="1">
                  <from>
                    <xdr:col>13</xdr:col>
                    <xdr:colOff>171450</xdr:colOff>
                    <xdr:row>16</xdr:row>
                    <xdr:rowOff>85725</xdr:rowOff>
                  </from>
                  <to>
                    <xdr:col>13</xdr:col>
                    <xdr:colOff>390525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2" r:id="rId41" name="Check Box 302">
              <controlPr defaultSize="0" autoFill="0" autoLine="0" autoPict="0">
                <anchor moveWithCells="1" sizeWithCells="1">
                  <from>
                    <xdr:col>14</xdr:col>
                    <xdr:colOff>314325</xdr:colOff>
                    <xdr:row>15</xdr:row>
                    <xdr:rowOff>152400</xdr:rowOff>
                  </from>
                  <to>
                    <xdr:col>14</xdr:col>
                    <xdr:colOff>533400</xdr:colOff>
                    <xdr:row>15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3" r:id="rId42" name="Check Box 303">
              <controlPr defaultSize="0" autoFill="0" autoLine="0" autoPict="0">
                <anchor moveWithCells="1" sizeWithCells="1">
                  <from>
                    <xdr:col>14</xdr:col>
                    <xdr:colOff>295275</xdr:colOff>
                    <xdr:row>16</xdr:row>
                    <xdr:rowOff>95250</xdr:rowOff>
                  </from>
                  <to>
                    <xdr:col>14</xdr:col>
                    <xdr:colOff>514350</xdr:colOff>
                    <xdr:row>16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4" r:id="rId43" name="Check Box 304">
              <controlPr defaultSize="0" autoFill="0" autoLine="0" autoPict="0">
                <anchor moveWithCells="1" sizeWithCells="1">
                  <from>
                    <xdr:col>10</xdr:col>
                    <xdr:colOff>238125</xdr:colOff>
                    <xdr:row>16</xdr:row>
                    <xdr:rowOff>85725</xdr:rowOff>
                  </from>
                  <to>
                    <xdr:col>10</xdr:col>
                    <xdr:colOff>457200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5" r:id="rId44" name="Check Box 305">
              <controlPr defaultSize="0" autoFill="0" autoLine="0" autoPict="0">
                <anchor moveWithCells="1" sizeWithCells="1">
                  <from>
                    <xdr:col>15</xdr:col>
                    <xdr:colOff>390525</xdr:colOff>
                    <xdr:row>15</xdr:row>
                    <xdr:rowOff>152400</xdr:rowOff>
                  </from>
                  <to>
                    <xdr:col>15</xdr:col>
                    <xdr:colOff>609600</xdr:colOff>
                    <xdr:row>15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6" r:id="rId45" name="Check Box 306">
              <controlPr defaultSize="0" autoFill="0" autoLine="0" autoPict="0">
                <anchor moveWithCells="1" sizeWithCells="1">
                  <from>
                    <xdr:col>15</xdr:col>
                    <xdr:colOff>371475</xdr:colOff>
                    <xdr:row>16</xdr:row>
                    <xdr:rowOff>114300</xdr:rowOff>
                  </from>
                  <to>
                    <xdr:col>15</xdr:col>
                    <xdr:colOff>590550</xdr:colOff>
                    <xdr:row>16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7" r:id="rId46" name="Check Box 307">
              <controlPr defaultSize="0" autoFill="0" autoLine="0" autoPict="0">
                <anchor moveWithCells="1" sizeWithCells="1">
                  <from>
                    <xdr:col>14</xdr:col>
                    <xdr:colOff>400050</xdr:colOff>
                    <xdr:row>20</xdr:row>
                    <xdr:rowOff>0</xdr:rowOff>
                  </from>
                  <to>
                    <xdr:col>14</xdr:col>
                    <xdr:colOff>885825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8" r:id="rId47" name="Check Box 308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7</xdr:row>
                    <xdr:rowOff>228600</xdr:rowOff>
                  </from>
                  <to>
                    <xdr:col>8</xdr:col>
                    <xdr:colOff>485775</xdr:colOff>
                    <xdr:row>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9" r:id="rId48" name="Check Box 309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12</xdr:row>
                    <xdr:rowOff>228600</xdr:rowOff>
                  </from>
                  <to>
                    <xdr:col>8</xdr:col>
                    <xdr:colOff>485775</xdr:colOff>
                    <xdr:row>12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0" r:id="rId49" name="Check Box 310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8</xdr:row>
                    <xdr:rowOff>228600</xdr:rowOff>
                  </from>
                  <to>
                    <xdr:col>8</xdr:col>
                    <xdr:colOff>485775</xdr:colOff>
                    <xdr:row>8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1" r:id="rId50" name="Check Box 311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9</xdr:row>
                    <xdr:rowOff>228600</xdr:rowOff>
                  </from>
                  <to>
                    <xdr:col>8</xdr:col>
                    <xdr:colOff>485775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2" r:id="rId51" name="Check Box 312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10</xdr:row>
                    <xdr:rowOff>333375</xdr:rowOff>
                  </from>
                  <to>
                    <xdr:col>8</xdr:col>
                    <xdr:colOff>485775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3" r:id="rId52" name="Check Box 313">
              <controlPr defaultSize="0" autoFill="0" autoLine="0" autoPict="0">
                <anchor moveWithCells="1" sizeWithCells="1">
                  <from>
                    <xdr:col>8</xdr:col>
                    <xdr:colOff>257175</xdr:colOff>
                    <xdr:row>13</xdr:row>
                    <xdr:rowOff>209550</xdr:rowOff>
                  </from>
                  <to>
                    <xdr:col>8</xdr:col>
                    <xdr:colOff>476250</xdr:colOff>
                    <xdr:row>13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4" r:id="rId53" name="Check Box 314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17</xdr:row>
                    <xdr:rowOff>228600</xdr:rowOff>
                  </from>
                  <to>
                    <xdr:col>8</xdr:col>
                    <xdr:colOff>485775</xdr:colOff>
                    <xdr:row>17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5" r:id="rId54" name="Check Box 315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18</xdr:row>
                    <xdr:rowOff>333375</xdr:rowOff>
                  </from>
                  <to>
                    <xdr:col>8</xdr:col>
                    <xdr:colOff>485775</xdr:colOff>
                    <xdr:row>18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6" r:id="rId55" name="Check Box 316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19</xdr:row>
                    <xdr:rowOff>85725</xdr:rowOff>
                  </from>
                  <to>
                    <xdr:col>8</xdr:col>
                    <xdr:colOff>485775</xdr:colOff>
                    <xdr:row>19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7" r:id="rId56" name="Check Box 317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20</xdr:row>
                    <xdr:rowOff>161925</xdr:rowOff>
                  </from>
                  <to>
                    <xdr:col>8</xdr:col>
                    <xdr:colOff>485775</xdr:colOff>
                    <xdr:row>20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8" r:id="rId57" name="Check Box 318">
              <controlPr defaultSize="0" autoFill="0" autoLine="0" autoPict="0">
                <anchor moveWithCells="1" sizeWithCells="1">
                  <from>
                    <xdr:col>8</xdr:col>
                    <xdr:colOff>247650</xdr:colOff>
                    <xdr:row>14</xdr:row>
                    <xdr:rowOff>123825</xdr:rowOff>
                  </from>
                  <to>
                    <xdr:col>8</xdr:col>
                    <xdr:colOff>466725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9" r:id="rId58" name="Check Box 319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15</xdr:row>
                    <xdr:rowOff>228600</xdr:rowOff>
                  </from>
                  <to>
                    <xdr:col>8</xdr:col>
                    <xdr:colOff>485775</xdr:colOff>
                    <xdr:row>15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0" r:id="rId59" name="Check Box 320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11</xdr:row>
                    <xdr:rowOff>85725</xdr:rowOff>
                  </from>
                  <to>
                    <xdr:col>8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1" r:id="rId60" name="Check Box 321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16</xdr:row>
                    <xdr:rowOff>228600</xdr:rowOff>
                  </from>
                  <to>
                    <xdr:col>8</xdr:col>
                    <xdr:colOff>485775</xdr:colOff>
                    <xdr:row>16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2" r:id="rId61" name="Button 322">
              <controlPr defaultSize="0" print="0" autoFill="0" autoPict="0" macro="[0]!Botón252_Haga_clic_en">
                <anchor moveWithCells="1" sizeWithCells="1">
                  <from>
                    <xdr:col>5</xdr:col>
                    <xdr:colOff>523875</xdr:colOff>
                    <xdr:row>21</xdr:row>
                    <xdr:rowOff>257175</xdr:rowOff>
                  </from>
                  <to>
                    <xdr:col>6</xdr:col>
                    <xdr:colOff>190500</xdr:colOff>
                    <xdr:row>22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4"/>
  <sheetViews>
    <sheetView tabSelected="1" workbookViewId="0">
      <selection activeCell="D15" sqref="D15"/>
    </sheetView>
  </sheetViews>
  <sheetFormatPr baseColWidth="10" defaultRowHeight="15" x14ac:dyDescent="0.25"/>
  <sheetData>
    <row r="1" spans="1:16" x14ac:dyDescent="0.25">
      <c r="A1" s="78"/>
      <c r="B1" s="79" t="s">
        <v>0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x14ac:dyDescent="0.25">
      <c r="A2" s="81">
        <v>1</v>
      </c>
      <c r="B2" s="190" t="s">
        <v>32</v>
      </c>
      <c r="C2" s="191"/>
      <c r="D2" s="192" t="s">
        <v>164</v>
      </c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4"/>
    </row>
    <row r="3" spans="1:16" x14ac:dyDescent="0.25">
      <c r="A3" s="81">
        <v>2</v>
      </c>
      <c r="B3" s="190" t="s">
        <v>68</v>
      </c>
      <c r="C3" s="191"/>
      <c r="D3" s="192" t="s">
        <v>165</v>
      </c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4"/>
    </row>
    <row r="4" spans="1:16" x14ac:dyDescent="0.25">
      <c r="A4" s="81">
        <v>3</v>
      </c>
      <c r="B4" s="190" t="s">
        <v>3</v>
      </c>
      <c r="C4" s="191"/>
      <c r="D4" s="192" t="s">
        <v>166</v>
      </c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4"/>
    </row>
    <row r="5" spans="1:16" x14ac:dyDescent="0.25">
      <c r="A5" s="81">
        <v>4</v>
      </c>
      <c r="B5" s="190" t="s">
        <v>2</v>
      </c>
      <c r="C5" s="191"/>
      <c r="D5" s="192" t="s">
        <v>167</v>
      </c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4"/>
    </row>
    <row r="6" spans="1:16" ht="25.5" customHeight="1" x14ac:dyDescent="0.25">
      <c r="A6" s="81">
        <v>5</v>
      </c>
      <c r="B6" s="190" t="s">
        <v>33</v>
      </c>
      <c r="C6" s="191"/>
      <c r="D6" s="192" t="s">
        <v>168</v>
      </c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4"/>
    </row>
    <row r="7" spans="1:16" ht="37.5" customHeight="1" x14ac:dyDescent="0.25">
      <c r="A7" s="81">
        <v>6</v>
      </c>
      <c r="B7" s="190" t="s">
        <v>34</v>
      </c>
      <c r="C7" s="191"/>
      <c r="D7" s="192" t="s">
        <v>72</v>
      </c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4"/>
    </row>
    <row r="8" spans="1:16" ht="21.75" customHeight="1" x14ac:dyDescent="0.25">
      <c r="A8" s="81">
        <v>7</v>
      </c>
      <c r="B8" s="190" t="s">
        <v>35</v>
      </c>
      <c r="C8" s="191"/>
      <c r="D8" s="192" t="s">
        <v>73</v>
      </c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4"/>
    </row>
    <row r="9" spans="1:16" ht="26.25" customHeight="1" x14ac:dyDescent="0.25">
      <c r="A9" s="81">
        <v>8</v>
      </c>
      <c r="B9" s="190" t="s">
        <v>36</v>
      </c>
      <c r="C9" s="191"/>
      <c r="D9" s="192" t="s">
        <v>37</v>
      </c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4"/>
    </row>
    <row r="10" spans="1:16" ht="25.5" customHeight="1" x14ac:dyDescent="0.25">
      <c r="A10" s="81">
        <v>9</v>
      </c>
      <c r="B10" s="190" t="s">
        <v>57</v>
      </c>
      <c r="C10" s="191"/>
      <c r="D10" s="192" t="s">
        <v>62</v>
      </c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4"/>
    </row>
    <row r="11" spans="1:16" ht="27.75" customHeight="1" x14ac:dyDescent="0.25">
      <c r="A11" s="81">
        <v>10</v>
      </c>
      <c r="B11" s="190" t="s">
        <v>65</v>
      </c>
      <c r="C11" s="191"/>
      <c r="D11" s="192" t="s">
        <v>66</v>
      </c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</row>
    <row r="12" spans="1:16" ht="24" customHeight="1" x14ac:dyDescent="0.25">
      <c r="A12" s="81">
        <v>11</v>
      </c>
      <c r="B12" s="190" t="s">
        <v>63</v>
      </c>
      <c r="C12" s="191"/>
      <c r="D12" s="192" t="s">
        <v>64</v>
      </c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</row>
    <row r="13" spans="1:16" ht="21.75" customHeight="1" x14ac:dyDescent="0.25">
      <c r="A13" s="81">
        <v>12</v>
      </c>
      <c r="B13" s="190" t="s">
        <v>74</v>
      </c>
      <c r="C13" s="191"/>
      <c r="D13" s="192" t="s">
        <v>76</v>
      </c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4"/>
    </row>
    <row r="14" spans="1:16" ht="21" customHeight="1" x14ac:dyDescent="0.25">
      <c r="A14" s="81">
        <v>13</v>
      </c>
      <c r="B14" s="190" t="s">
        <v>75</v>
      </c>
      <c r="C14" s="191"/>
      <c r="D14" s="192" t="s">
        <v>172</v>
      </c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4"/>
    </row>
  </sheetData>
  <mergeCells count="26">
    <mergeCell ref="B5:C5"/>
    <mergeCell ref="B6:C6"/>
    <mergeCell ref="B2:C2"/>
    <mergeCell ref="B3:C3"/>
    <mergeCell ref="D12:P12"/>
    <mergeCell ref="D13:P13"/>
    <mergeCell ref="B11:C11"/>
    <mergeCell ref="B12:C12"/>
    <mergeCell ref="B13:C13"/>
    <mergeCell ref="D6:P6"/>
    <mergeCell ref="D7:P7"/>
    <mergeCell ref="D8:P8"/>
    <mergeCell ref="D2:P2"/>
    <mergeCell ref="B4:C4"/>
    <mergeCell ref="D3:P3"/>
    <mergeCell ref="D4:P4"/>
    <mergeCell ref="D5:P5"/>
    <mergeCell ref="B14:C14"/>
    <mergeCell ref="D14:P14"/>
    <mergeCell ref="B10:C10"/>
    <mergeCell ref="B7:C7"/>
    <mergeCell ref="B8:C8"/>
    <mergeCell ref="B9:C9"/>
    <mergeCell ref="D11:P11"/>
    <mergeCell ref="D9:P9"/>
    <mergeCell ref="D10:P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F62B1-1510-4CA5-BCB5-3411F1AB494B}">
  <dimension ref="B1:P11"/>
  <sheetViews>
    <sheetView workbookViewId="0">
      <selection activeCell="E10" sqref="E10:G10"/>
    </sheetView>
  </sheetViews>
  <sheetFormatPr baseColWidth="10" defaultRowHeight="15" x14ac:dyDescent="0.25"/>
  <sheetData>
    <row r="1" spans="2:16" s="71" customFormat="1" ht="21.75" customHeight="1" x14ac:dyDescent="0.25">
      <c r="B1" s="186" t="s">
        <v>144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</row>
    <row r="2" spans="2:16" s="72" customFormat="1" ht="21.75" customHeight="1" x14ac:dyDescent="0.25">
      <c r="B2" s="137" t="s">
        <v>145</v>
      </c>
      <c r="C2" s="137"/>
      <c r="D2" s="73" t="s">
        <v>146</v>
      </c>
      <c r="E2" s="137" t="s">
        <v>147</v>
      </c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</row>
    <row r="3" spans="2:16" s="72" customFormat="1" ht="21.75" customHeight="1" x14ac:dyDescent="0.25">
      <c r="B3" s="84">
        <v>1</v>
      </c>
      <c r="C3" s="84"/>
      <c r="D3" s="20"/>
      <c r="E3" s="138" t="s">
        <v>148</v>
      </c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</row>
    <row r="4" spans="2:16" s="72" customFormat="1" ht="21.75" customHeight="1" x14ac:dyDescent="0.25">
      <c r="B4" s="136">
        <v>2</v>
      </c>
      <c r="C4" s="136"/>
      <c r="D4" s="74">
        <v>43374</v>
      </c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</row>
    <row r="5" spans="2:16" s="72" customFormat="1" ht="21.75" customHeight="1" x14ac:dyDescent="0.25">
      <c r="B5" s="136">
        <v>3</v>
      </c>
      <c r="C5" s="136"/>
      <c r="D5" s="74">
        <v>44347</v>
      </c>
      <c r="E5" s="138" t="s">
        <v>149</v>
      </c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</row>
    <row r="6" spans="2:16" s="71" customFormat="1" ht="21.75" customHeight="1" x14ac:dyDescent="0.25"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</row>
    <row r="7" spans="2:16" s="71" customFormat="1" ht="21.75" customHeight="1" x14ac:dyDescent="0.25">
      <c r="B7" s="77"/>
      <c r="C7" s="76"/>
      <c r="D7" s="77"/>
      <c r="E7" s="135" t="s">
        <v>150</v>
      </c>
      <c r="F7" s="135"/>
      <c r="G7" s="135"/>
      <c r="H7" s="135" t="s">
        <v>160</v>
      </c>
      <c r="I7" s="135"/>
      <c r="J7" s="135"/>
      <c r="K7" s="135" t="s">
        <v>161</v>
      </c>
      <c r="L7" s="135"/>
      <c r="M7" s="135"/>
      <c r="N7" s="135"/>
      <c r="O7" s="135" t="s">
        <v>151</v>
      </c>
      <c r="P7" s="135"/>
    </row>
    <row r="8" spans="2:16" s="71" customFormat="1" ht="27" customHeight="1" x14ac:dyDescent="0.25">
      <c r="B8" s="84" t="s">
        <v>152</v>
      </c>
      <c r="C8" s="84"/>
      <c r="D8" s="84"/>
      <c r="E8" s="86" t="s">
        <v>153</v>
      </c>
      <c r="F8" s="86"/>
      <c r="G8" s="86"/>
      <c r="H8" s="86" t="s">
        <v>169</v>
      </c>
      <c r="I8" s="86"/>
      <c r="J8" s="86"/>
      <c r="K8" s="86" t="s">
        <v>162</v>
      </c>
      <c r="L8" s="86"/>
      <c r="M8" s="86"/>
      <c r="N8" s="86"/>
      <c r="O8" s="86" t="s">
        <v>154</v>
      </c>
      <c r="P8" s="86"/>
    </row>
    <row r="9" spans="2:16" s="71" customFormat="1" ht="27" customHeight="1" x14ac:dyDescent="0.25">
      <c r="B9" s="84" t="s">
        <v>155</v>
      </c>
      <c r="C9" s="84"/>
      <c r="D9" s="84"/>
      <c r="E9" s="86" t="s">
        <v>156</v>
      </c>
      <c r="F9" s="86"/>
      <c r="G9" s="86"/>
      <c r="H9" s="86" t="s">
        <v>170</v>
      </c>
      <c r="I9" s="86"/>
      <c r="J9" s="86"/>
      <c r="K9" s="86" t="s">
        <v>163</v>
      </c>
      <c r="L9" s="86"/>
      <c r="M9" s="86"/>
      <c r="N9" s="86"/>
      <c r="O9" s="86" t="s">
        <v>157</v>
      </c>
      <c r="P9" s="86"/>
    </row>
    <row r="10" spans="2:16" s="71" customFormat="1" ht="27" customHeight="1" x14ac:dyDescent="0.25">
      <c r="B10" s="84" t="s">
        <v>158</v>
      </c>
      <c r="C10" s="84"/>
      <c r="D10" s="84"/>
      <c r="E10" s="189">
        <v>44347</v>
      </c>
      <c r="F10" s="189"/>
      <c r="G10" s="189"/>
      <c r="H10" s="189">
        <v>44355</v>
      </c>
      <c r="I10" s="189"/>
      <c r="J10" s="189"/>
      <c r="K10" s="196">
        <v>44356</v>
      </c>
      <c r="L10" s="136"/>
      <c r="M10" s="136"/>
      <c r="N10" s="136"/>
      <c r="O10" s="196">
        <v>44357</v>
      </c>
      <c r="P10" s="136"/>
    </row>
    <row r="11" spans="2:16" s="71" customFormat="1" ht="27" customHeight="1" x14ac:dyDescent="0.25">
      <c r="B11" s="84" t="s">
        <v>159</v>
      </c>
      <c r="C11" s="84"/>
      <c r="D11" s="84"/>
      <c r="E11" s="84"/>
      <c r="F11" s="84"/>
      <c r="G11" s="84"/>
      <c r="H11" s="85"/>
      <c r="I11" s="85"/>
      <c r="J11" s="85"/>
      <c r="K11" s="92"/>
      <c r="L11" s="92"/>
      <c r="M11" s="92"/>
      <c r="N11" s="92"/>
      <c r="O11" s="85"/>
      <c r="P11" s="85"/>
    </row>
  </sheetData>
  <mergeCells count="33">
    <mergeCell ref="B10:D10"/>
    <mergeCell ref="B11:D11"/>
    <mergeCell ref="E11:G11"/>
    <mergeCell ref="H11:J11"/>
    <mergeCell ref="B8:D8"/>
    <mergeCell ref="B4:C4"/>
    <mergeCell ref="B5:C5"/>
    <mergeCell ref="E5:P5"/>
    <mergeCell ref="O7:P7"/>
    <mergeCell ref="O8:P8"/>
    <mergeCell ref="O9:P9"/>
    <mergeCell ref="E2:P2"/>
    <mergeCell ref="E3:P3"/>
    <mergeCell ref="E4:P4"/>
    <mergeCell ref="H9:J9"/>
    <mergeCell ref="O10:P10"/>
    <mergeCell ref="E10:G10"/>
    <mergeCell ref="H10:J10"/>
    <mergeCell ref="O11:P11"/>
    <mergeCell ref="E9:G9"/>
    <mergeCell ref="K10:N10"/>
    <mergeCell ref="K11:N11"/>
    <mergeCell ref="K9:N9"/>
    <mergeCell ref="B9:D9"/>
    <mergeCell ref="E7:G7"/>
    <mergeCell ref="E8:G8"/>
    <mergeCell ref="K7:N7"/>
    <mergeCell ref="K8:N8"/>
    <mergeCell ref="B1:P1"/>
    <mergeCell ref="B2:C2"/>
    <mergeCell ref="B3:C3"/>
    <mergeCell ref="H7:J7"/>
    <mergeCell ref="H8:J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C66"/>
  <sheetViews>
    <sheetView workbookViewId="0">
      <selection activeCell="Q30" sqref="Q30"/>
    </sheetView>
  </sheetViews>
  <sheetFormatPr baseColWidth="10" defaultColWidth="9.140625" defaultRowHeight="15" x14ac:dyDescent="0.25"/>
  <cols>
    <col min="1" max="1" width="9.140625" style="4" collapsed="1"/>
    <col min="2" max="2" width="5.5703125" style="4" customWidth="1" collapsed="1"/>
    <col min="3" max="3" width="5.140625" style="4" customWidth="1" collapsed="1"/>
    <col min="4" max="4" width="16.85546875" style="4" customWidth="1" collapsed="1"/>
    <col min="5" max="5" width="15.85546875" style="4" customWidth="1" collapsed="1"/>
    <col min="6" max="22" width="3.7109375" style="4" customWidth="1" collapsed="1"/>
    <col min="23" max="23" width="9.140625" style="4" collapsed="1"/>
    <col min="24" max="24" width="13.28515625" style="4" customWidth="1" collapsed="1"/>
    <col min="25" max="25" width="9.140625" style="4" collapsed="1"/>
    <col min="26" max="26" width="5.28515625" style="6" customWidth="1" collapsed="1"/>
    <col min="27" max="27" width="3.85546875" style="6" customWidth="1" collapsed="1"/>
    <col min="28" max="28" width="5.140625" style="6" customWidth="1" collapsed="1"/>
    <col min="29" max="29" width="9.140625" style="6" collapsed="1"/>
    <col min="30" max="257" width="9.140625" style="4" collapsed="1"/>
    <col min="258" max="258" width="5.5703125" style="4" customWidth="1" collapsed="1"/>
    <col min="259" max="259" width="5.140625" style="4" customWidth="1" collapsed="1"/>
    <col min="260" max="260" width="16.85546875" style="4" customWidth="1" collapsed="1"/>
    <col min="261" max="261" width="15.85546875" style="4" customWidth="1" collapsed="1"/>
    <col min="262" max="278" width="3.7109375" style="4" customWidth="1" collapsed="1"/>
    <col min="279" max="279" width="9.140625" style="4" collapsed="1"/>
    <col min="280" max="280" width="13.28515625" style="4" customWidth="1" collapsed="1"/>
    <col min="281" max="281" width="9.140625" style="4" collapsed="1"/>
    <col min="282" max="282" width="5.28515625" style="4" customWidth="1" collapsed="1"/>
    <col min="283" max="283" width="3.85546875" style="4" customWidth="1" collapsed="1"/>
    <col min="284" max="284" width="5.140625" style="4" customWidth="1" collapsed="1"/>
    <col min="285" max="513" width="9.140625" style="4" collapsed="1"/>
    <col min="514" max="514" width="5.5703125" style="4" customWidth="1" collapsed="1"/>
    <col min="515" max="515" width="5.140625" style="4" customWidth="1" collapsed="1"/>
    <col min="516" max="516" width="16.85546875" style="4" customWidth="1" collapsed="1"/>
    <col min="517" max="517" width="15.85546875" style="4" customWidth="1" collapsed="1"/>
    <col min="518" max="534" width="3.7109375" style="4" customWidth="1" collapsed="1"/>
    <col min="535" max="535" width="9.140625" style="4" collapsed="1"/>
    <col min="536" max="536" width="13.28515625" style="4" customWidth="1" collapsed="1"/>
    <col min="537" max="537" width="9.140625" style="4" collapsed="1"/>
    <col min="538" max="538" width="5.28515625" style="4" customWidth="1" collapsed="1"/>
    <col min="539" max="539" width="3.85546875" style="4" customWidth="1" collapsed="1"/>
    <col min="540" max="540" width="5.140625" style="4" customWidth="1" collapsed="1"/>
    <col min="541" max="769" width="9.140625" style="4" collapsed="1"/>
    <col min="770" max="770" width="5.5703125" style="4" customWidth="1" collapsed="1"/>
    <col min="771" max="771" width="5.140625" style="4" customWidth="1" collapsed="1"/>
    <col min="772" max="772" width="16.85546875" style="4" customWidth="1" collapsed="1"/>
    <col min="773" max="773" width="15.85546875" style="4" customWidth="1" collapsed="1"/>
    <col min="774" max="790" width="3.7109375" style="4" customWidth="1" collapsed="1"/>
    <col min="791" max="791" width="9.140625" style="4" collapsed="1"/>
    <col min="792" max="792" width="13.28515625" style="4" customWidth="1" collapsed="1"/>
    <col min="793" max="793" width="9.140625" style="4" collapsed="1"/>
    <col min="794" max="794" width="5.28515625" style="4" customWidth="1" collapsed="1"/>
    <col min="795" max="795" width="3.85546875" style="4" customWidth="1" collapsed="1"/>
    <col min="796" max="796" width="5.140625" style="4" customWidth="1" collapsed="1"/>
    <col min="797" max="1025" width="9.140625" style="4" collapsed="1"/>
    <col min="1026" max="1026" width="5.5703125" style="4" customWidth="1" collapsed="1"/>
    <col min="1027" max="1027" width="5.140625" style="4" customWidth="1" collapsed="1"/>
    <col min="1028" max="1028" width="16.85546875" style="4" customWidth="1" collapsed="1"/>
    <col min="1029" max="1029" width="15.85546875" style="4" customWidth="1" collapsed="1"/>
    <col min="1030" max="1046" width="3.7109375" style="4" customWidth="1" collapsed="1"/>
    <col min="1047" max="1047" width="9.140625" style="4" collapsed="1"/>
    <col min="1048" max="1048" width="13.28515625" style="4" customWidth="1" collapsed="1"/>
    <col min="1049" max="1049" width="9.140625" style="4" collapsed="1"/>
    <col min="1050" max="1050" width="5.28515625" style="4" customWidth="1" collapsed="1"/>
    <col min="1051" max="1051" width="3.85546875" style="4" customWidth="1" collapsed="1"/>
    <col min="1052" max="1052" width="5.140625" style="4" customWidth="1" collapsed="1"/>
    <col min="1053" max="1281" width="9.140625" style="4" collapsed="1"/>
    <col min="1282" max="1282" width="5.5703125" style="4" customWidth="1" collapsed="1"/>
    <col min="1283" max="1283" width="5.140625" style="4" customWidth="1" collapsed="1"/>
    <col min="1284" max="1284" width="16.85546875" style="4" customWidth="1" collapsed="1"/>
    <col min="1285" max="1285" width="15.85546875" style="4" customWidth="1" collapsed="1"/>
    <col min="1286" max="1302" width="3.7109375" style="4" customWidth="1" collapsed="1"/>
    <col min="1303" max="1303" width="9.140625" style="4" collapsed="1"/>
    <col min="1304" max="1304" width="13.28515625" style="4" customWidth="1" collapsed="1"/>
    <col min="1305" max="1305" width="9.140625" style="4" collapsed="1"/>
    <col min="1306" max="1306" width="5.28515625" style="4" customWidth="1" collapsed="1"/>
    <col min="1307" max="1307" width="3.85546875" style="4" customWidth="1" collapsed="1"/>
    <col min="1308" max="1308" width="5.140625" style="4" customWidth="1" collapsed="1"/>
    <col min="1309" max="1537" width="9.140625" style="4" collapsed="1"/>
    <col min="1538" max="1538" width="5.5703125" style="4" customWidth="1" collapsed="1"/>
    <col min="1539" max="1539" width="5.140625" style="4" customWidth="1" collapsed="1"/>
    <col min="1540" max="1540" width="16.85546875" style="4" customWidth="1" collapsed="1"/>
    <col min="1541" max="1541" width="15.85546875" style="4" customWidth="1" collapsed="1"/>
    <col min="1542" max="1558" width="3.7109375" style="4" customWidth="1" collapsed="1"/>
    <col min="1559" max="1559" width="9.140625" style="4" collapsed="1"/>
    <col min="1560" max="1560" width="13.28515625" style="4" customWidth="1" collapsed="1"/>
    <col min="1561" max="1561" width="9.140625" style="4" collapsed="1"/>
    <col min="1562" max="1562" width="5.28515625" style="4" customWidth="1" collapsed="1"/>
    <col min="1563" max="1563" width="3.85546875" style="4" customWidth="1" collapsed="1"/>
    <col min="1564" max="1564" width="5.140625" style="4" customWidth="1" collapsed="1"/>
    <col min="1565" max="1793" width="9.140625" style="4" collapsed="1"/>
    <col min="1794" max="1794" width="5.5703125" style="4" customWidth="1" collapsed="1"/>
    <col min="1795" max="1795" width="5.140625" style="4" customWidth="1" collapsed="1"/>
    <col min="1796" max="1796" width="16.85546875" style="4" customWidth="1" collapsed="1"/>
    <col min="1797" max="1797" width="15.85546875" style="4" customWidth="1" collapsed="1"/>
    <col min="1798" max="1814" width="3.7109375" style="4" customWidth="1" collapsed="1"/>
    <col min="1815" max="1815" width="9.140625" style="4" collapsed="1"/>
    <col min="1816" max="1816" width="13.28515625" style="4" customWidth="1" collapsed="1"/>
    <col min="1817" max="1817" width="9.140625" style="4" collapsed="1"/>
    <col min="1818" max="1818" width="5.28515625" style="4" customWidth="1" collapsed="1"/>
    <col min="1819" max="1819" width="3.85546875" style="4" customWidth="1" collapsed="1"/>
    <col min="1820" max="1820" width="5.140625" style="4" customWidth="1" collapsed="1"/>
    <col min="1821" max="2049" width="9.140625" style="4" collapsed="1"/>
    <col min="2050" max="2050" width="5.5703125" style="4" customWidth="1" collapsed="1"/>
    <col min="2051" max="2051" width="5.140625" style="4" customWidth="1" collapsed="1"/>
    <col min="2052" max="2052" width="16.85546875" style="4" customWidth="1" collapsed="1"/>
    <col min="2053" max="2053" width="15.85546875" style="4" customWidth="1" collapsed="1"/>
    <col min="2054" max="2070" width="3.7109375" style="4" customWidth="1" collapsed="1"/>
    <col min="2071" max="2071" width="9.140625" style="4" collapsed="1"/>
    <col min="2072" max="2072" width="13.28515625" style="4" customWidth="1" collapsed="1"/>
    <col min="2073" max="2073" width="9.140625" style="4" collapsed="1"/>
    <col min="2074" max="2074" width="5.28515625" style="4" customWidth="1" collapsed="1"/>
    <col min="2075" max="2075" width="3.85546875" style="4" customWidth="1" collapsed="1"/>
    <col min="2076" max="2076" width="5.140625" style="4" customWidth="1" collapsed="1"/>
    <col min="2077" max="2305" width="9.140625" style="4" collapsed="1"/>
    <col min="2306" max="2306" width="5.5703125" style="4" customWidth="1" collapsed="1"/>
    <col min="2307" max="2307" width="5.140625" style="4" customWidth="1" collapsed="1"/>
    <col min="2308" max="2308" width="16.85546875" style="4" customWidth="1" collapsed="1"/>
    <col min="2309" max="2309" width="15.85546875" style="4" customWidth="1" collapsed="1"/>
    <col min="2310" max="2326" width="3.7109375" style="4" customWidth="1" collapsed="1"/>
    <col min="2327" max="2327" width="9.140625" style="4" collapsed="1"/>
    <col min="2328" max="2328" width="13.28515625" style="4" customWidth="1" collapsed="1"/>
    <col min="2329" max="2329" width="9.140625" style="4" collapsed="1"/>
    <col min="2330" max="2330" width="5.28515625" style="4" customWidth="1" collapsed="1"/>
    <col min="2331" max="2331" width="3.85546875" style="4" customWidth="1" collapsed="1"/>
    <col min="2332" max="2332" width="5.140625" style="4" customWidth="1" collapsed="1"/>
    <col min="2333" max="2561" width="9.140625" style="4" collapsed="1"/>
    <col min="2562" max="2562" width="5.5703125" style="4" customWidth="1" collapsed="1"/>
    <col min="2563" max="2563" width="5.140625" style="4" customWidth="1" collapsed="1"/>
    <col min="2564" max="2564" width="16.85546875" style="4" customWidth="1" collapsed="1"/>
    <col min="2565" max="2565" width="15.85546875" style="4" customWidth="1" collapsed="1"/>
    <col min="2566" max="2582" width="3.7109375" style="4" customWidth="1" collapsed="1"/>
    <col min="2583" max="2583" width="9.140625" style="4" collapsed="1"/>
    <col min="2584" max="2584" width="13.28515625" style="4" customWidth="1" collapsed="1"/>
    <col min="2585" max="2585" width="9.140625" style="4" collapsed="1"/>
    <col min="2586" max="2586" width="5.28515625" style="4" customWidth="1" collapsed="1"/>
    <col min="2587" max="2587" width="3.85546875" style="4" customWidth="1" collapsed="1"/>
    <col min="2588" max="2588" width="5.140625" style="4" customWidth="1" collapsed="1"/>
    <col min="2589" max="2817" width="9.140625" style="4" collapsed="1"/>
    <col min="2818" max="2818" width="5.5703125" style="4" customWidth="1" collapsed="1"/>
    <col min="2819" max="2819" width="5.140625" style="4" customWidth="1" collapsed="1"/>
    <col min="2820" max="2820" width="16.85546875" style="4" customWidth="1" collapsed="1"/>
    <col min="2821" max="2821" width="15.85546875" style="4" customWidth="1" collapsed="1"/>
    <col min="2822" max="2838" width="3.7109375" style="4" customWidth="1" collapsed="1"/>
    <col min="2839" max="2839" width="9.140625" style="4" collapsed="1"/>
    <col min="2840" max="2840" width="13.28515625" style="4" customWidth="1" collapsed="1"/>
    <col min="2841" max="2841" width="9.140625" style="4" collapsed="1"/>
    <col min="2842" max="2842" width="5.28515625" style="4" customWidth="1" collapsed="1"/>
    <col min="2843" max="2843" width="3.85546875" style="4" customWidth="1" collapsed="1"/>
    <col min="2844" max="2844" width="5.140625" style="4" customWidth="1" collapsed="1"/>
    <col min="2845" max="3073" width="9.140625" style="4" collapsed="1"/>
    <col min="3074" max="3074" width="5.5703125" style="4" customWidth="1" collapsed="1"/>
    <col min="3075" max="3075" width="5.140625" style="4" customWidth="1" collapsed="1"/>
    <col min="3076" max="3076" width="16.85546875" style="4" customWidth="1" collapsed="1"/>
    <col min="3077" max="3077" width="15.85546875" style="4" customWidth="1" collapsed="1"/>
    <col min="3078" max="3094" width="3.7109375" style="4" customWidth="1" collapsed="1"/>
    <col min="3095" max="3095" width="9.140625" style="4" collapsed="1"/>
    <col min="3096" max="3096" width="13.28515625" style="4" customWidth="1" collapsed="1"/>
    <col min="3097" max="3097" width="9.140625" style="4" collapsed="1"/>
    <col min="3098" max="3098" width="5.28515625" style="4" customWidth="1" collapsed="1"/>
    <col min="3099" max="3099" width="3.85546875" style="4" customWidth="1" collapsed="1"/>
    <col min="3100" max="3100" width="5.140625" style="4" customWidth="1" collapsed="1"/>
    <col min="3101" max="3329" width="9.140625" style="4" collapsed="1"/>
    <col min="3330" max="3330" width="5.5703125" style="4" customWidth="1" collapsed="1"/>
    <col min="3331" max="3331" width="5.140625" style="4" customWidth="1" collapsed="1"/>
    <col min="3332" max="3332" width="16.85546875" style="4" customWidth="1" collapsed="1"/>
    <col min="3333" max="3333" width="15.85546875" style="4" customWidth="1" collapsed="1"/>
    <col min="3334" max="3350" width="3.7109375" style="4" customWidth="1" collapsed="1"/>
    <col min="3351" max="3351" width="9.140625" style="4" collapsed="1"/>
    <col min="3352" max="3352" width="13.28515625" style="4" customWidth="1" collapsed="1"/>
    <col min="3353" max="3353" width="9.140625" style="4" collapsed="1"/>
    <col min="3354" max="3354" width="5.28515625" style="4" customWidth="1" collapsed="1"/>
    <col min="3355" max="3355" width="3.85546875" style="4" customWidth="1" collapsed="1"/>
    <col min="3356" max="3356" width="5.140625" style="4" customWidth="1" collapsed="1"/>
    <col min="3357" max="3585" width="9.140625" style="4" collapsed="1"/>
    <col min="3586" max="3586" width="5.5703125" style="4" customWidth="1" collapsed="1"/>
    <col min="3587" max="3587" width="5.140625" style="4" customWidth="1" collapsed="1"/>
    <col min="3588" max="3588" width="16.85546875" style="4" customWidth="1" collapsed="1"/>
    <col min="3589" max="3589" width="15.85546875" style="4" customWidth="1" collapsed="1"/>
    <col min="3590" max="3606" width="3.7109375" style="4" customWidth="1" collapsed="1"/>
    <col min="3607" max="3607" width="9.140625" style="4" collapsed="1"/>
    <col min="3608" max="3608" width="13.28515625" style="4" customWidth="1" collapsed="1"/>
    <col min="3609" max="3609" width="9.140625" style="4" collapsed="1"/>
    <col min="3610" max="3610" width="5.28515625" style="4" customWidth="1" collapsed="1"/>
    <col min="3611" max="3611" width="3.85546875" style="4" customWidth="1" collapsed="1"/>
    <col min="3612" max="3612" width="5.140625" style="4" customWidth="1" collapsed="1"/>
    <col min="3613" max="3841" width="9.140625" style="4" collapsed="1"/>
    <col min="3842" max="3842" width="5.5703125" style="4" customWidth="1" collapsed="1"/>
    <col min="3843" max="3843" width="5.140625" style="4" customWidth="1" collapsed="1"/>
    <col min="3844" max="3844" width="16.85546875" style="4" customWidth="1" collapsed="1"/>
    <col min="3845" max="3845" width="15.85546875" style="4" customWidth="1" collapsed="1"/>
    <col min="3846" max="3862" width="3.7109375" style="4" customWidth="1" collapsed="1"/>
    <col min="3863" max="3863" width="9.140625" style="4" collapsed="1"/>
    <col min="3864" max="3864" width="13.28515625" style="4" customWidth="1" collapsed="1"/>
    <col min="3865" max="3865" width="9.140625" style="4" collapsed="1"/>
    <col min="3866" max="3866" width="5.28515625" style="4" customWidth="1" collapsed="1"/>
    <col min="3867" max="3867" width="3.85546875" style="4" customWidth="1" collapsed="1"/>
    <col min="3868" max="3868" width="5.140625" style="4" customWidth="1" collapsed="1"/>
    <col min="3869" max="4097" width="9.140625" style="4" collapsed="1"/>
    <col min="4098" max="4098" width="5.5703125" style="4" customWidth="1" collapsed="1"/>
    <col min="4099" max="4099" width="5.140625" style="4" customWidth="1" collapsed="1"/>
    <col min="4100" max="4100" width="16.85546875" style="4" customWidth="1" collapsed="1"/>
    <col min="4101" max="4101" width="15.85546875" style="4" customWidth="1" collapsed="1"/>
    <col min="4102" max="4118" width="3.7109375" style="4" customWidth="1" collapsed="1"/>
    <col min="4119" max="4119" width="9.140625" style="4" collapsed="1"/>
    <col min="4120" max="4120" width="13.28515625" style="4" customWidth="1" collapsed="1"/>
    <col min="4121" max="4121" width="9.140625" style="4" collapsed="1"/>
    <col min="4122" max="4122" width="5.28515625" style="4" customWidth="1" collapsed="1"/>
    <col min="4123" max="4123" width="3.85546875" style="4" customWidth="1" collapsed="1"/>
    <col min="4124" max="4124" width="5.140625" style="4" customWidth="1" collapsed="1"/>
    <col min="4125" max="4353" width="9.140625" style="4" collapsed="1"/>
    <col min="4354" max="4354" width="5.5703125" style="4" customWidth="1" collapsed="1"/>
    <col min="4355" max="4355" width="5.140625" style="4" customWidth="1" collapsed="1"/>
    <col min="4356" max="4356" width="16.85546875" style="4" customWidth="1" collapsed="1"/>
    <col min="4357" max="4357" width="15.85546875" style="4" customWidth="1" collapsed="1"/>
    <col min="4358" max="4374" width="3.7109375" style="4" customWidth="1" collapsed="1"/>
    <col min="4375" max="4375" width="9.140625" style="4" collapsed="1"/>
    <col min="4376" max="4376" width="13.28515625" style="4" customWidth="1" collapsed="1"/>
    <col min="4377" max="4377" width="9.140625" style="4" collapsed="1"/>
    <col min="4378" max="4378" width="5.28515625" style="4" customWidth="1" collapsed="1"/>
    <col min="4379" max="4379" width="3.85546875" style="4" customWidth="1" collapsed="1"/>
    <col min="4380" max="4380" width="5.140625" style="4" customWidth="1" collapsed="1"/>
    <col min="4381" max="4609" width="9.140625" style="4" collapsed="1"/>
    <col min="4610" max="4610" width="5.5703125" style="4" customWidth="1" collapsed="1"/>
    <col min="4611" max="4611" width="5.140625" style="4" customWidth="1" collapsed="1"/>
    <col min="4612" max="4612" width="16.85546875" style="4" customWidth="1" collapsed="1"/>
    <col min="4613" max="4613" width="15.85546875" style="4" customWidth="1" collapsed="1"/>
    <col min="4614" max="4630" width="3.7109375" style="4" customWidth="1" collapsed="1"/>
    <col min="4631" max="4631" width="9.140625" style="4" collapsed="1"/>
    <col min="4632" max="4632" width="13.28515625" style="4" customWidth="1" collapsed="1"/>
    <col min="4633" max="4633" width="9.140625" style="4" collapsed="1"/>
    <col min="4634" max="4634" width="5.28515625" style="4" customWidth="1" collapsed="1"/>
    <col min="4635" max="4635" width="3.85546875" style="4" customWidth="1" collapsed="1"/>
    <col min="4636" max="4636" width="5.140625" style="4" customWidth="1" collapsed="1"/>
    <col min="4637" max="4865" width="9.140625" style="4" collapsed="1"/>
    <col min="4866" max="4866" width="5.5703125" style="4" customWidth="1" collapsed="1"/>
    <col min="4867" max="4867" width="5.140625" style="4" customWidth="1" collapsed="1"/>
    <col min="4868" max="4868" width="16.85546875" style="4" customWidth="1" collapsed="1"/>
    <col min="4869" max="4869" width="15.85546875" style="4" customWidth="1" collapsed="1"/>
    <col min="4870" max="4886" width="3.7109375" style="4" customWidth="1" collapsed="1"/>
    <col min="4887" max="4887" width="9.140625" style="4" collapsed="1"/>
    <col min="4888" max="4888" width="13.28515625" style="4" customWidth="1" collapsed="1"/>
    <col min="4889" max="4889" width="9.140625" style="4" collapsed="1"/>
    <col min="4890" max="4890" width="5.28515625" style="4" customWidth="1" collapsed="1"/>
    <col min="4891" max="4891" width="3.85546875" style="4" customWidth="1" collapsed="1"/>
    <col min="4892" max="4892" width="5.140625" style="4" customWidth="1" collapsed="1"/>
    <col min="4893" max="5121" width="9.140625" style="4" collapsed="1"/>
    <col min="5122" max="5122" width="5.5703125" style="4" customWidth="1" collapsed="1"/>
    <col min="5123" max="5123" width="5.140625" style="4" customWidth="1" collapsed="1"/>
    <col min="5124" max="5124" width="16.85546875" style="4" customWidth="1" collapsed="1"/>
    <col min="5125" max="5125" width="15.85546875" style="4" customWidth="1" collapsed="1"/>
    <col min="5126" max="5142" width="3.7109375" style="4" customWidth="1" collapsed="1"/>
    <col min="5143" max="5143" width="9.140625" style="4" collapsed="1"/>
    <col min="5144" max="5144" width="13.28515625" style="4" customWidth="1" collapsed="1"/>
    <col min="5145" max="5145" width="9.140625" style="4" collapsed="1"/>
    <col min="5146" max="5146" width="5.28515625" style="4" customWidth="1" collapsed="1"/>
    <col min="5147" max="5147" width="3.85546875" style="4" customWidth="1" collapsed="1"/>
    <col min="5148" max="5148" width="5.140625" style="4" customWidth="1" collapsed="1"/>
    <col min="5149" max="5377" width="9.140625" style="4" collapsed="1"/>
    <col min="5378" max="5378" width="5.5703125" style="4" customWidth="1" collapsed="1"/>
    <col min="5379" max="5379" width="5.140625" style="4" customWidth="1" collapsed="1"/>
    <col min="5380" max="5380" width="16.85546875" style="4" customWidth="1" collapsed="1"/>
    <col min="5381" max="5381" width="15.85546875" style="4" customWidth="1" collapsed="1"/>
    <col min="5382" max="5398" width="3.7109375" style="4" customWidth="1" collapsed="1"/>
    <col min="5399" max="5399" width="9.140625" style="4" collapsed="1"/>
    <col min="5400" max="5400" width="13.28515625" style="4" customWidth="1" collapsed="1"/>
    <col min="5401" max="5401" width="9.140625" style="4" collapsed="1"/>
    <col min="5402" max="5402" width="5.28515625" style="4" customWidth="1" collapsed="1"/>
    <col min="5403" max="5403" width="3.85546875" style="4" customWidth="1" collapsed="1"/>
    <col min="5404" max="5404" width="5.140625" style="4" customWidth="1" collapsed="1"/>
    <col min="5405" max="5633" width="9.140625" style="4" collapsed="1"/>
    <col min="5634" max="5634" width="5.5703125" style="4" customWidth="1" collapsed="1"/>
    <col min="5635" max="5635" width="5.140625" style="4" customWidth="1" collapsed="1"/>
    <col min="5636" max="5636" width="16.85546875" style="4" customWidth="1" collapsed="1"/>
    <col min="5637" max="5637" width="15.85546875" style="4" customWidth="1" collapsed="1"/>
    <col min="5638" max="5654" width="3.7109375" style="4" customWidth="1" collapsed="1"/>
    <col min="5655" max="5655" width="9.140625" style="4" collapsed="1"/>
    <col min="5656" max="5656" width="13.28515625" style="4" customWidth="1" collapsed="1"/>
    <col min="5657" max="5657" width="9.140625" style="4" collapsed="1"/>
    <col min="5658" max="5658" width="5.28515625" style="4" customWidth="1" collapsed="1"/>
    <col min="5659" max="5659" width="3.85546875" style="4" customWidth="1" collapsed="1"/>
    <col min="5660" max="5660" width="5.140625" style="4" customWidth="1" collapsed="1"/>
    <col min="5661" max="5889" width="9.140625" style="4" collapsed="1"/>
    <col min="5890" max="5890" width="5.5703125" style="4" customWidth="1" collapsed="1"/>
    <col min="5891" max="5891" width="5.140625" style="4" customWidth="1" collapsed="1"/>
    <col min="5892" max="5892" width="16.85546875" style="4" customWidth="1" collapsed="1"/>
    <col min="5893" max="5893" width="15.85546875" style="4" customWidth="1" collapsed="1"/>
    <col min="5894" max="5910" width="3.7109375" style="4" customWidth="1" collapsed="1"/>
    <col min="5911" max="5911" width="9.140625" style="4" collapsed="1"/>
    <col min="5912" max="5912" width="13.28515625" style="4" customWidth="1" collapsed="1"/>
    <col min="5913" max="5913" width="9.140625" style="4" collapsed="1"/>
    <col min="5914" max="5914" width="5.28515625" style="4" customWidth="1" collapsed="1"/>
    <col min="5915" max="5915" width="3.85546875" style="4" customWidth="1" collapsed="1"/>
    <col min="5916" max="5916" width="5.140625" style="4" customWidth="1" collapsed="1"/>
    <col min="5917" max="6145" width="9.140625" style="4" collapsed="1"/>
    <col min="6146" max="6146" width="5.5703125" style="4" customWidth="1" collapsed="1"/>
    <col min="6147" max="6147" width="5.140625" style="4" customWidth="1" collapsed="1"/>
    <col min="6148" max="6148" width="16.85546875" style="4" customWidth="1" collapsed="1"/>
    <col min="6149" max="6149" width="15.85546875" style="4" customWidth="1" collapsed="1"/>
    <col min="6150" max="6166" width="3.7109375" style="4" customWidth="1" collapsed="1"/>
    <col min="6167" max="6167" width="9.140625" style="4" collapsed="1"/>
    <col min="6168" max="6168" width="13.28515625" style="4" customWidth="1" collapsed="1"/>
    <col min="6169" max="6169" width="9.140625" style="4" collapsed="1"/>
    <col min="6170" max="6170" width="5.28515625" style="4" customWidth="1" collapsed="1"/>
    <col min="6171" max="6171" width="3.85546875" style="4" customWidth="1" collapsed="1"/>
    <col min="6172" max="6172" width="5.140625" style="4" customWidth="1" collapsed="1"/>
    <col min="6173" max="6401" width="9.140625" style="4" collapsed="1"/>
    <col min="6402" max="6402" width="5.5703125" style="4" customWidth="1" collapsed="1"/>
    <col min="6403" max="6403" width="5.140625" style="4" customWidth="1" collapsed="1"/>
    <col min="6404" max="6404" width="16.85546875" style="4" customWidth="1" collapsed="1"/>
    <col min="6405" max="6405" width="15.85546875" style="4" customWidth="1" collapsed="1"/>
    <col min="6406" max="6422" width="3.7109375" style="4" customWidth="1" collapsed="1"/>
    <col min="6423" max="6423" width="9.140625" style="4" collapsed="1"/>
    <col min="6424" max="6424" width="13.28515625" style="4" customWidth="1" collapsed="1"/>
    <col min="6425" max="6425" width="9.140625" style="4" collapsed="1"/>
    <col min="6426" max="6426" width="5.28515625" style="4" customWidth="1" collapsed="1"/>
    <col min="6427" max="6427" width="3.85546875" style="4" customWidth="1" collapsed="1"/>
    <col min="6428" max="6428" width="5.140625" style="4" customWidth="1" collapsed="1"/>
    <col min="6429" max="6657" width="9.140625" style="4" collapsed="1"/>
    <col min="6658" max="6658" width="5.5703125" style="4" customWidth="1" collapsed="1"/>
    <col min="6659" max="6659" width="5.140625" style="4" customWidth="1" collapsed="1"/>
    <col min="6660" max="6660" width="16.85546875" style="4" customWidth="1" collapsed="1"/>
    <col min="6661" max="6661" width="15.85546875" style="4" customWidth="1" collapsed="1"/>
    <col min="6662" max="6678" width="3.7109375" style="4" customWidth="1" collapsed="1"/>
    <col min="6679" max="6679" width="9.140625" style="4" collapsed="1"/>
    <col min="6680" max="6680" width="13.28515625" style="4" customWidth="1" collapsed="1"/>
    <col min="6681" max="6681" width="9.140625" style="4" collapsed="1"/>
    <col min="6682" max="6682" width="5.28515625" style="4" customWidth="1" collapsed="1"/>
    <col min="6683" max="6683" width="3.85546875" style="4" customWidth="1" collapsed="1"/>
    <col min="6684" max="6684" width="5.140625" style="4" customWidth="1" collapsed="1"/>
    <col min="6685" max="6913" width="9.140625" style="4" collapsed="1"/>
    <col min="6914" max="6914" width="5.5703125" style="4" customWidth="1" collapsed="1"/>
    <col min="6915" max="6915" width="5.140625" style="4" customWidth="1" collapsed="1"/>
    <col min="6916" max="6916" width="16.85546875" style="4" customWidth="1" collapsed="1"/>
    <col min="6917" max="6917" width="15.85546875" style="4" customWidth="1" collapsed="1"/>
    <col min="6918" max="6934" width="3.7109375" style="4" customWidth="1" collapsed="1"/>
    <col min="6935" max="6935" width="9.140625" style="4" collapsed="1"/>
    <col min="6936" max="6936" width="13.28515625" style="4" customWidth="1" collapsed="1"/>
    <col min="6937" max="6937" width="9.140625" style="4" collapsed="1"/>
    <col min="6938" max="6938" width="5.28515625" style="4" customWidth="1" collapsed="1"/>
    <col min="6939" max="6939" width="3.85546875" style="4" customWidth="1" collapsed="1"/>
    <col min="6940" max="6940" width="5.140625" style="4" customWidth="1" collapsed="1"/>
    <col min="6941" max="7169" width="9.140625" style="4" collapsed="1"/>
    <col min="7170" max="7170" width="5.5703125" style="4" customWidth="1" collapsed="1"/>
    <col min="7171" max="7171" width="5.140625" style="4" customWidth="1" collapsed="1"/>
    <col min="7172" max="7172" width="16.85546875" style="4" customWidth="1" collapsed="1"/>
    <col min="7173" max="7173" width="15.85546875" style="4" customWidth="1" collapsed="1"/>
    <col min="7174" max="7190" width="3.7109375" style="4" customWidth="1" collapsed="1"/>
    <col min="7191" max="7191" width="9.140625" style="4" collapsed="1"/>
    <col min="7192" max="7192" width="13.28515625" style="4" customWidth="1" collapsed="1"/>
    <col min="7193" max="7193" width="9.140625" style="4" collapsed="1"/>
    <col min="7194" max="7194" width="5.28515625" style="4" customWidth="1" collapsed="1"/>
    <col min="7195" max="7195" width="3.85546875" style="4" customWidth="1" collapsed="1"/>
    <col min="7196" max="7196" width="5.140625" style="4" customWidth="1" collapsed="1"/>
    <col min="7197" max="7425" width="9.140625" style="4" collapsed="1"/>
    <col min="7426" max="7426" width="5.5703125" style="4" customWidth="1" collapsed="1"/>
    <col min="7427" max="7427" width="5.140625" style="4" customWidth="1" collapsed="1"/>
    <col min="7428" max="7428" width="16.85546875" style="4" customWidth="1" collapsed="1"/>
    <col min="7429" max="7429" width="15.85546875" style="4" customWidth="1" collapsed="1"/>
    <col min="7430" max="7446" width="3.7109375" style="4" customWidth="1" collapsed="1"/>
    <col min="7447" max="7447" width="9.140625" style="4" collapsed="1"/>
    <col min="7448" max="7448" width="13.28515625" style="4" customWidth="1" collapsed="1"/>
    <col min="7449" max="7449" width="9.140625" style="4" collapsed="1"/>
    <col min="7450" max="7450" width="5.28515625" style="4" customWidth="1" collapsed="1"/>
    <col min="7451" max="7451" width="3.85546875" style="4" customWidth="1" collapsed="1"/>
    <col min="7452" max="7452" width="5.140625" style="4" customWidth="1" collapsed="1"/>
    <col min="7453" max="7681" width="9.140625" style="4" collapsed="1"/>
    <col min="7682" max="7682" width="5.5703125" style="4" customWidth="1" collapsed="1"/>
    <col min="7683" max="7683" width="5.140625" style="4" customWidth="1" collapsed="1"/>
    <col min="7684" max="7684" width="16.85546875" style="4" customWidth="1" collapsed="1"/>
    <col min="7685" max="7685" width="15.85546875" style="4" customWidth="1" collapsed="1"/>
    <col min="7686" max="7702" width="3.7109375" style="4" customWidth="1" collapsed="1"/>
    <col min="7703" max="7703" width="9.140625" style="4" collapsed="1"/>
    <col min="7704" max="7704" width="13.28515625" style="4" customWidth="1" collapsed="1"/>
    <col min="7705" max="7705" width="9.140625" style="4" collapsed="1"/>
    <col min="7706" max="7706" width="5.28515625" style="4" customWidth="1" collapsed="1"/>
    <col min="7707" max="7707" width="3.85546875" style="4" customWidth="1" collapsed="1"/>
    <col min="7708" max="7708" width="5.140625" style="4" customWidth="1" collapsed="1"/>
    <col min="7709" max="7937" width="9.140625" style="4" collapsed="1"/>
    <col min="7938" max="7938" width="5.5703125" style="4" customWidth="1" collapsed="1"/>
    <col min="7939" max="7939" width="5.140625" style="4" customWidth="1" collapsed="1"/>
    <col min="7940" max="7940" width="16.85546875" style="4" customWidth="1" collapsed="1"/>
    <col min="7941" max="7941" width="15.85546875" style="4" customWidth="1" collapsed="1"/>
    <col min="7942" max="7958" width="3.7109375" style="4" customWidth="1" collapsed="1"/>
    <col min="7959" max="7959" width="9.140625" style="4" collapsed="1"/>
    <col min="7960" max="7960" width="13.28515625" style="4" customWidth="1" collapsed="1"/>
    <col min="7961" max="7961" width="9.140625" style="4" collapsed="1"/>
    <col min="7962" max="7962" width="5.28515625" style="4" customWidth="1" collapsed="1"/>
    <col min="7963" max="7963" width="3.85546875" style="4" customWidth="1" collapsed="1"/>
    <col min="7964" max="7964" width="5.140625" style="4" customWidth="1" collapsed="1"/>
    <col min="7965" max="8193" width="9.140625" style="4" collapsed="1"/>
    <col min="8194" max="8194" width="5.5703125" style="4" customWidth="1" collapsed="1"/>
    <col min="8195" max="8195" width="5.140625" style="4" customWidth="1" collapsed="1"/>
    <col min="8196" max="8196" width="16.85546875" style="4" customWidth="1" collapsed="1"/>
    <col min="8197" max="8197" width="15.85546875" style="4" customWidth="1" collapsed="1"/>
    <col min="8198" max="8214" width="3.7109375" style="4" customWidth="1" collapsed="1"/>
    <col min="8215" max="8215" width="9.140625" style="4" collapsed="1"/>
    <col min="8216" max="8216" width="13.28515625" style="4" customWidth="1" collapsed="1"/>
    <col min="8217" max="8217" width="9.140625" style="4" collapsed="1"/>
    <col min="8218" max="8218" width="5.28515625" style="4" customWidth="1" collapsed="1"/>
    <col min="8219" max="8219" width="3.85546875" style="4" customWidth="1" collapsed="1"/>
    <col min="8220" max="8220" width="5.140625" style="4" customWidth="1" collapsed="1"/>
    <col min="8221" max="8449" width="9.140625" style="4" collapsed="1"/>
    <col min="8450" max="8450" width="5.5703125" style="4" customWidth="1" collapsed="1"/>
    <col min="8451" max="8451" width="5.140625" style="4" customWidth="1" collapsed="1"/>
    <col min="8452" max="8452" width="16.85546875" style="4" customWidth="1" collapsed="1"/>
    <col min="8453" max="8453" width="15.85546875" style="4" customWidth="1" collapsed="1"/>
    <col min="8454" max="8470" width="3.7109375" style="4" customWidth="1" collapsed="1"/>
    <col min="8471" max="8471" width="9.140625" style="4" collapsed="1"/>
    <col min="8472" max="8472" width="13.28515625" style="4" customWidth="1" collapsed="1"/>
    <col min="8473" max="8473" width="9.140625" style="4" collapsed="1"/>
    <col min="8474" max="8474" width="5.28515625" style="4" customWidth="1" collapsed="1"/>
    <col min="8475" max="8475" width="3.85546875" style="4" customWidth="1" collapsed="1"/>
    <col min="8476" max="8476" width="5.140625" style="4" customWidth="1" collapsed="1"/>
    <col min="8477" max="8705" width="9.140625" style="4" collapsed="1"/>
    <col min="8706" max="8706" width="5.5703125" style="4" customWidth="1" collapsed="1"/>
    <col min="8707" max="8707" width="5.140625" style="4" customWidth="1" collapsed="1"/>
    <col min="8708" max="8708" width="16.85546875" style="4" customWidth="1" collapsed="1"/>
    <col min="8709" max="8709" width="15.85546875" style="4" customWidth="1" collapsed="1"/>
    <col min="8710" max="8726" width="3.7109375" style="4" customWidth="1" collapsed="1"/>
    <col min="8727" max="8727" width="9.140625" style="4" collapsed="1"/>
    <col min="8728" max="8728" width="13.28515625" style="4" customWidth="1" collapsed="1"/>
    <col min="8729" max="8729" width="9.140625" style="4" collapsed="1"/>
    <col min="8730" max="8730" width="5.28515625" style="4" customWidth="1" collapsed="1"/>
    <col min="8731" max="8731" width="3.85546875" style="4" customWidth="1" collapsed="1"/>
    <col min="8732" max="8732" width="5.140625" style="4" customWidth="1" collapsed="1"/>
    <col min="8733" max="8961" width="9.140625" style="4" collapsed="1"/>
    <col min="8962" max="8962" width="5.5703125" style="4" customWidth="1" collapsed="1"/>
    <col min="8963" max="8963" width="5.140625" style="4" customWidth="1" collapsed="1"/>
    <col min="8964" max="8964" width="16.85546875" style="4" customWidth="1" collapsed="1"/>
    <col min="8965" max="8965" width="15.85546875" style="4" customWidth="1" collapsed="1"/>
    <col min="8966" max="8982" width="3.7109375" style="4" customWidth="1" collapsed="1"/>
    <col min="8983" max="8983" width="9.140625" style="4" collapsed="1"/>
    <col min="8984" max="8984" width="13.28515625" style="4" customWidth="1" collapsed="1"/>
    <col min="8985" max="8985" width="9.140625" style="4" collapsed="1"/>
    <col min="8986" max="8986" width="5.28515625" style="4" customWidth="1" collapsed="1"/>
    <col min="8987" max="8987" width="3.85546875" style="4" customWidth="1" collapsed="1"/>
    <col min="8988" max="8988" width="5.140625" style="4" customWidth="1" collapsed="1"/>
    <col min="8989" max="9217" width="9.140625" style="4" collapsed="1"/>
    <col min="9218" max="9218" width="5.5703125" style="4" customWidth="1" collapsed="1"/>
    <col min="9219" max="9219" width="5.140625" style="4" customWidth="1" collapsed="1"/>
    <col min="9220" max="9220" width="16.85546875" style="4" customWidth="1" collapsed="1"/>
    <col min="9221" max="9221" width="15.85546875" style="4" customWidth="1" collapsed="1"/>
    <col min="9222" max="9238" width="3.7109375" style="4" customWidth="1" collapsed="1"/>
    <col min="9239" max="9239" width="9.140625" style="4" collapsed="1"/>
    <col min="9240" max="9240" width="13.28515625" style="4" customWidth="1" collapsed="1"/>
    <col min="9241" max="9241" width="9.140625" style="4" collapsed="1"/>
    <col min="9242" max="9242" width="5.28515625" style="4" customWidth="1" collapsed="1"/>
    <col min="9243" max="9243" width="3.85546875" style="4" customWidth="1" collapsed="1"/>
    <col min="9244" max="9244" width="5.140625" style="4" customWidth="1" collapsed="1"/>
    <col min="9245" max="9473" width="9.140625" style="4" collapsed="1"/>
    <col min="9474" max="9474" width="5.5703125" style="4" customWidth="1" collapsed="1"/>
    <col min="9475" max="9475" width="5.140625" style="4" customWidth="1" collapsed="1"/>
    <col min="9476" max="9476" width="16.85546875" style="4" customWidth="1" collapsed="1"/>
    <col min="9477" max="9477" width="15.85546875" style="4" customWidth="1" collapsed="1"/>
    <col min="9478" max="9494" width="3.7109375" style="4" customWidth="1" collapsed="1"/>
    <col min="9495" max="9495" width="9.140625" style="4" collapsed="1"/>
    <col min="9496" max="9496" width="13.28515625" style="4" customWidth="1" collapsed="1"/>
    <col min="9497" max="9497" width="9.140625" style="4" collapsed="1"/>
    <col min="9498" max="9498" width="5.28515625" style="4" customWidth="1" collapsed="1"/>
    <col min="9499" max="9499" width="3.85546875" style="4" customWidth="1" collapsed="1"/>
    <col min="9500" max="9500" width="5.140625" style="4" customWidth="1" collapsed="1"/>
    <col min="9501" max="9729" width="9.140625" style="4" collapsed="1"/>
    <col min="9730" max="9730" width="5.5703125" style="4" customWidth="1" collapsed="1"/>
    <col min="9731" max="9731" width="5.140625" style="4" customWidth="1" collapsed="1"/>
    <col min="9732" max="9732" width="16.85546875" style="4" customWidth="1" collapsed="1"/>
    <col min="9733" max="9733" width="15.85546875" style="4" customWidth="1" collapsed="1"/>
    <col min="9734" max="9750" width="3.7109375" style="4" customWidth="1" collapsed="1"/>
    <col min="9751" max="9751" width="9.140625" style="4" collapsed="1"/>
    <col min="9752" max="9752" width="13.28515625" style="4" customWidth="1" collapsed="1"/>
    <col min="9753" max="9753" width="9.140625" style="4" collapsed="1"/>
    <col min="9754" max="9754" width="5.28515625" style="4" customWidth="1" collapsed="1"/>
    <col min="9755" max="9755" width="3.85546875" style="4" customWidth="1" collapsed="1"/>
    <col min="9756" max="9756" width="5.140625" style="4" customWidth="1" collapsed="1"/>
    <col min="9757" max="9985" width="9.140625" style="4" collapsed="1"/>
    <col min="9986" max="9986" width="5.5703125" style="4" customWidth="1" collapsed="1"/>
    <col min="9987" max="9987" width="5.140625" style="4" customWidth="1" collapsed="1"/>
    <col min="9988" max="9988" width="16.85546875" style="4" customWidth="1" collapsed="1"/>
    <col min="9989" max="9989" width="15.85546875" style="4" customWidth="1" collapsed="1"/>
    <col min="9990" max="10006" width="3.7109375" style="4" customWidth="1" collapsed="1"/>
    <col min="10007" max="10007" width="9.140625" style="4" collapsed="1"/>
    <col min="10008" max="10008" width="13.28515625" style="4" customWidth="1" collapsed="1"/>
    <col min="10009" max="10009" width="9.140625" style="4" collapsed="1"/>
    <col min="10010" max="10010" width="5.28515625" style="4" customWidth="1" collapsed="1"/>
    <col min="10011" max="10011" width="3.85546875" style="4" customWidth="1" collapsed="1"/>
    <col min="10012" max="10012" width="5.140625" style="4" customWidth="1" collapsed="1"/>
    <col min="10013" max="10241" width="9.140625" style="4" collapsed="1"/>
    <col min="10242" max="10242" width="5.5703125" style="4" customWidth="1" collapsed="1"/>
    <col min="10243" max="10243" width="5.140625" style="4" customWidth="1" collapsed="1"/>
    <col min="10244" max="10244" width="16.85546875" style="4" customWidth="1" collapsed="1"/>
    <col min="10245" max="10245" width="15.85546875" style="4" customWidth="1" collapsed="1"/>
    <col min="10246" max="10262" width="3.7109375" style="4" customWidth="1" collapsed="1"/>
    <col min="10263" max="10263" width="9.140625" style="4" collapsed="1"/>
    <col min="10264" max="10264" width="13.28515625" style="4" customWidth="1" collapsed="1"/>
    <col min="10265" max="10265" width="9.140625" style="4" collapsed="1"/>
    <col min="10266" max="10266" width="5.28515625" style="4" customWidth="1" collapsed="1"/>
    <col min="10267" max="10267" width="3.85546875" style="4" customWidth="1" collapsed="1"/>
    <col min="10268" max="10268" width="5.140625" style="4" customWidth="1" collapsed="1"/>
    <col min="10269" max="10497" width="9.140625" style="4" collapsed="1"/>
    <col min="10498" max="10498" width="5.5703125" style="4" customWidth="1" collapsed="1"/>
    <col min="10499" max="10499" width="5.140625" style="4" customWidth="1" collapsed="1"/>
    <col min="10500" max="10500" width="16.85546875" style="4" customWidth="1" collapsed="1"/>
    <col min="10501" max="10501" width="15.85546875" style="4" customWidth="1" collapsed="1"/>
    <col min="10502" max="10518" width="3.7109375" style="4" customWidth="1" collapsed="1"/>
    <col min="10519" max="10519" width="9.140625" style="4" collapsed="1"/>
    <col min="10520" max="10520" width="13.28515625" style="4" customWidth="1" collapsed="1"/>
    <col min="10521" max="10521" width="9.140625" style="4" collapsed="1"/>
    <col min="10522" max="10522" width="5.28515625" style="4" customWidth="1" collapsed="1"/>
    <col min="10523" max="10523" width="3.85546875" style="4" customWidth="1" collapsed="1"/>
    <col min="10524" max="10524" width="5.140625" style="4" customWidth="1" collapsed="1"/>
    <col min="10525" max="10753" width="9.140625" style="4" collapsed="1"/>
    <col min="10754" max="10754" width="5.5703125" style="4" customWidth="1" collapsed="1"/>
    <col min="10755" max="10755" width="5.140625" style="4" customWidth="1" collapsed="1"/>
    <col min="10756" max="10756" width="16.85546875" style="4" customWidth="1" collapsed="1"/>
    <col min="10757" max="10757" width="15.85546875" style="4" customWidth="1" collapsed="1"/>
    <col min="10758" max="10774" width="3.7109375" style="4" customWidth="1" collapsed="1"/>
    <col min="10775" max="10775" width="9.140625" style="4" collapsed="1"/>
    <col min="10776" max="10776" width="13.28515625" style="4" customWidth="1" collapsed="1"/>
    <col min="10777" max="10777" width="9.140625" style="4" collapsed="1"/>
    <col min="10778" max="10778" width="5.28515625" style="4" customWidth="1" collapsed="1"/>
    <col min="10779" max="10779" width="3.85546875" style="4" customWidth="1" collapsed="1"/>
    <col min="10780" max="10780" width="5.140625" style="4" customWidth="1" collapsed="1"/>
    <col min="10781" max="11009" width="9.140625" style="4" collapsed="1"/>
    <col min="11010" max="11010" width="5.5703125" style="4" customWidth="1" collapsed="1"/>
    <col min="11011" max="11011" width="5.140625" style="4" customWidth="1" collapsed="1"/>
    <col min="11012" max="11012" width="16.85546875" style="4" customWidth="1" collapsed="1"/>
    <col min="11013" max="11013" width="15.85546875" style="4" customWidth="1" collapsed="1"/>
    <col min="11014" max="11030" width="3.7109375" style="4" customWidth="1" collapsed="1"/>
    <col min="11031" max="11031" width="9.140625" style="4" collapsed="1"/>
    <col min="11032" max="11032" width="13.28515625" style="4" customWidth="1" collapsed="1"/>
    <col min="11033" max="11033" width="9.140625" style="4" collapsed="1"/>
    <col min="11034" max="11034" width="5.28515625" style="4" customWidth="1" collapsed="1"/>
    <col min="11035" max="11035" width="3.85546875" style="4" customWidth="1" collapsed="1"/>
    <col min="11036" max="11036" width="5.140625" style="4" customWidth="1" collapsed="1"/>
    <col min="11037" max="11265" width="9.140625" style="4" collapsed="1"/>
    <col min="11266" max="11266" width="5.5703125" style="4" customWidth="1" collapsed="1"/>
    <col min="11267" max="11267" width="5.140625" style="4" customWidth="1" collapsed="1"/>
    <col min="11268" max="11268" width="16.85546875" style="4" customWidth="1" collapsed="1"/>
    <col min="11269" max="11269" width="15.85546875" style="4" customWidth="1" collapsed="1"/>
    <col min="11270" max="11286" width="3.7109375" style="4" customWidth="1" collapsed="1"/>
    <col min="11287" max="11287" width="9.140625" style="4" collapsed="1"/>
    <col min="11288" max="11288" width="13.28515625" style="4" customWidth="1" collapsed="1"/>
    <col min="11289" max="11289" width="9.140625" style="4" collapsed="1"/>
    <col min="11290" max="11290" width="5.28515625" style="4" customWidth="1" collapsed="1"/>
    <col min="11291" max="11291" width="3.85546875" style="4" customWidth="1" collapsed="1"/>
    <col min="11292" max="11292" width="5.140625" style="4" customWidth="1" collapsed="1"/>
    <col min="11293" max="11521" width="9.140625" style="4" collapsed="1"/>
    <col min="11522" max="11522" width="5.5703125" style="4" customWidth="1" collapsed="1"/>
    <col min="11523" max="11523" width="5.140625" style="4" customWidth="1" collapsed="1"/>
    <col min="11524" max="11524" width="16.85546875" style="4" customWidth="1" collapsed="1"/>
    <col min="11525" max="11525" width="15.85546875" style="4" customWidth="1" collapsed="1"/>
    <col min="11526" max="11542" width="3.7109375" style="4" customWidth="1" collapsed="1"/>
    <col min="11543" max="11543" width="9.140625" style="4" collapsed="1"/>
    <col min="11544" max="11544" width="13.28515625" style="4" customWidth="1" collapsed="1"/>
    <col min="11545" max="11545" width="9.140625" style="4" collapsed="1"/>
    <col min="11546" max="11546" width="5.28515625" style="4" customWidth="1" collapsed="1"/>
    <col min="11547" max="11547" width="3.85546875" style="4" customWidth="1" collapsed="1"/>
    <col min="11548" max="11548" width="5.140625" style="4" customWidth="1" collapsed="1"/>
    <col min="11549" max="11777" width="9.140625" style="4" collapsed="1"/>
    <col min="11778" max="11778" width="5.5703125" style="4" customWidth="1" collapsed="1"/>
    <col min="11779" max="11779" width="5.140625" style="4" customWidth="1" collapsed="1"/>
    <col min="11780" max="11780" width="16.85546875" style="4" customWidth="1" collapsed="1"/>
    <col min="11781" max="11781" width="15.85546875" style="4" customWidth="1" collapsed="1"/>
    <col min="11782" max="11798" width="3.7109375" style="4" customWidth="1" collapsed="1"/>
    <col min="11799" max="11799" width="9.140625" style="4" collapsed="1"/>
    <col min="11800" max="11800" width="13.28515625" style="4" customWidth="1" collapsed="1"/>
    <col min="11801" max="11801" width="9.140625" style="4" collapsed="1"/>
    <col min="11802" max="11802" width="5.28515625" style="4" customWidth="1" collapsed="1"/>
    <col min="11803" max="11803" width="3.85546875" style="4" customWidth="1" collapsed="1"/>
    <col min="11804" max="11804" width="5.140625" style="4" customWidth="1" collapsed="1"/>
    <col min="11805" max="12033" width="9.140625" style="4" collapsed="1"/>
    <col min="12034" max="12034" width="5.5703125" style="4" customWidth="1" collapsed="1"/>
    <col min="12035" max="12035" width="5.140625" style="4" customWidth="1" collapsed="1"/>
    <col min="12036" max="12036" width="16.85546875" style="4" customWidth="1" collapsed="1"/>
    <col min="12037" max="12037" width="15.85546875" style="4" customWidth="1" collapsed="1"/>
    <col min="12038" max="12054" width="3.7109375" style="4" customWidth="1" collapsed="1"/>
    <col min="12055" max="12055" width="9.140625" style="4" collapsed="1"/>
    <col min="12056" max="12056" width="13.28515625" style="4" customWidth="1" collapsed="1"/>
    <col min="12057" max="12057" width="9.140625" style="4" collapsed="1"/>
    <col min="12058" max="12058" width="5.28515625" style="4" customWidth="1" collapsed="1"/>
    <col min="12059" max="12059" width="3.85546875" style="4" customWidth="1" collapsed="1"/>
    <col min="12060" max="12060" width="5.140625" style="4" customWidth="1" collapsed="1"/>
    <col min="12061" max="12289" width="9.140625" style="4" collapsed="1"/>
    <col min="12290" max="12290" width="5.5703125" style="4" customWidth="1" collapsed="1"/>
    <col min="12291" max="12291" width="5.140625" style="4" customWidth="1" collapsed="1"/>
    <col min="12292" max="12292" width="16.85546875" style="4" customWidth="1" collapsed="1"/>
    <col min="12293" max="12293" width="15.85546875" style="4" customWidth="1" collapsed="1"/>
    <col min="12294" max="12310" width="3.7109375" style="4" customWidth="1" collapsed="1"/>
    <col min="12311" max="12311" width="9.140625" style="4" collapsed="1"/>
    <col min="12312" max="12312" width="13.28515625" style="4" customWidth="1" collapsed="1"/>
    <col min="12313" max="12313" width="9.140625" style="4" collapsed="1"/>
    <col min="12314" max="12314" width="5.28515625" style="4" customWidth="1" collapsed="1"/>
    <col min="12315" max="12315" width="3.85546875" style="4" customWidth="1" collapsed="1"/>
    <col min="12316" max="12316" width="5.140625" style="4" customWidth="1" collapsed="1"/>
    <col min="12317" max="12545" width="9.140625" style="4" collapsed="1"/>
    <col min="12546" max="12546" width="5.5703125" style="4" customWidth="1" collapsed="1"/>
    <col min="12547" max="12547" width="5.140625" style="4" customWidth="1" collapsed="1"/>
    <col min="12548" max="12548" width="16.85546875" style="4" customWidth="1" collapsed="1"/>
    <col min="12549" max="12549" width="15.85546875" style="4" customWidth="1" collapsed="1"/>
    <col min="12550" max="12566" width="3.7109375" style="4" customWidth="1" collapsed="1"/>
    <col min="12567" max="12567" width="9.140625" style="4" collapsed="1"/>
    <col min="12568" max="12568" width="13.28515625" style="4" customWidth="1" collapsed="1"/>
    <col min="12569" max="12569" width="9.140625" style="4" collapsed="1"/>
    <col min="12570" max="12570" width="5.28515625" style="4" customWidth="1" collapsed="1"/>
    <col min="12571" max="12571" width="3.85546875" style="4" customWidth="1" collapsed="1"/>
    <col min="12572" max="12572" width="5.140625" style="4" customWidth="1" collapsed="1"/>
    <col min="12573" max="12801" width="9.140625" style="4" collapsed="1"/>
    <col min="12802" max="12802" width="5.5703125" style="4" customWidth="1" collapsed="1"/>
    <col min="12803" max="12803" width="5.140625" style="4" customWidth="1" collapsed="1"/>
    <col min="12804" max="12804" width="16.85546875" style="4" customWidth="1" collapsed="1"/>
    <col min="12805" max="12805" width="15.85546875" style="4" customWidth="1" collapsed="1"/>
    <col min="12806" max="12822" width="3.7109375" style="4" customWidth="1" collapsed="1"/>
    <col min="12823" max="12823" width="9.140625" style="4" collapsed="1"/>
    <col min="12824" max="12824" width="13.28515625" style="4" customWidth="1" collapsed="1"/>
    <col min="12825" max="12825" width="9.140625" style="4" collapsed="1"/>
    <col min="12826" max="12826" width="5.28515625" style="4" customWidth="1" collapsed="1"/>
    <col min="12827" max="12827" width="3.85546875" style="4" customWidth="1" collapsed="1"/>
    <col min="12828" max="12828" width="5.140625" style="4" customWidth="1" collapsed="1"/>
    <col min="12829" max="13057" width="9.140625" style="4" collapsed="1"/>
    <col min="13058" max="13058" width="5.5703125" style="4" customWidth="1" collapsed="1"/>
    <col min="13059" max="13059" width="5.140625" style="4" customWidth="1" collapsed="1"/>
    <col min="13060" max="13060" width="16.85546875" style="4" customWidth="1" collapsed="1"/>
    <col min="13061" max="13061" width="15.85546875" style="4" customWidth="1" collapsed="1"/>
    <col min="13062" max="13078" width="3.7109375" style="4" customWidth="1" collapsed="1"/>
    <col min="13079" max="13079" width="9.140625" style="4" collapsed="1"/>
    <col min="13080" max="13080" width="13.28515625" style="4" customWidth="1" collapsed="1"/>
    <col min="13081" max="13081" width="9.140625" style="4" collapsed="1"/>
    <col min="13082" max="13082" width="5.28515625" style="4" customWidth="1" collapsed="1"/>
    <col min="13083" max="13083" width="3.85546875" style="4" customWidth="1" collapsed="1"/>
    <col min="13084" max="13084" width="5.140625" style="4" customWidth="1" collapsed="1"/>
    <col min="13085" max="13313" width="9.140625" style="4" collapsed="1"/>
    <col min="13314" max="13314" width="5.5703125" style="4" customWidth="1" collapsed="1"/>
    <col min="13315" max="13315" width="5.140625" style="4" customWidth="1" collapsed="1"/>
    <col min="13316" max="13316" width="16.85546875" style="4" customWidth="1" collapsed="1"/>
    <col min="13317" max="13317" width="15.85546875" style="4" customWidth="1" collapsed="1"/>
    <col min="13318" max="13334" width="3.7109375" style="4" customWidth="1" collapsed="1"/>
    <col min="13335" max="13335" width="9.140625" style="4" collapsed="1"/>
    <col min="13336" max="13336" width="13.28515625" style="4" customWidth="1" collapsed="1"/>
    <col min="13337" max="13337" width="9.140625" style="4" collapsed="1"/>
    <col min="13338" max="13338" width="5.28515625" style="4" customWidth="1" collapsed="1"/>
    <col min="13339" max="13339" width="3.85546875" style="4" customWidth="1" collapsed="1"/>
    <col min="13340" max="13340" width="5.140625" style="4" customWidth="1" collapsed="1"/>
    <col min="13341" max="13569" width="9.140625" style="4" collapsed="1"/>
    <col min="13570" max="13570" width="5.5703125" style="4" customWidth="1" collapsed="1"/>
    <col min="13571" max="13571" width="5.140625" style="4" customWidth="1" collapsed="1"/>
    <col min="13572" max="13572" width="16.85546875" style="4" customWidth="1" collapsed="1"/>
    <col min="13573" max="13573" width="15.85546875" style="4" customWidth="1" collapsed="1"/>
    <col min="13574" max="13590" width="3.7109375" style="4" customWidth="1" collapsed="1"/>
    <col min="13591" max="13591" width="9.140625" style="4" collapsed="1"/>
    <col min="13592" max="13592" width="13.28515625" style="4" customWidth="1" collapsed="1"/>
    <col min="13593" max="13593" width="9.140625" style="4" collapsed="1"/>
    <col min="13594" max="13594" width="5.28515625" style="4" customWidth="1" collapsed="1"/>
    <col min="13595" max="13595" width="3.85546875" style="4" customWidth="1" collapsed="1"/>
    <col min="13596" max="13596" width="5.140625" style="4" customWidth="1" collapsed="1"/>
    <col min="13597" max="13825" width="9.140625" style="4" collapsed="1"/>
    <col min="13826" max="13826" width="5.5703125" style="4" customWidth="1" collapsed="1"/>
    <col min="13827" max="13827" width="5.140625" style="4" customWidth="1" collapsed="1"/>
    <col min="13828" max="13828" width="16.85546875" style="4" customWidth="1" collapsed="1"/>
    <col min="13829" max="13829" width="15.85546875" style="4" customWidth="1" collapsed="1"/>
    <col min="13830" max="13846" width="3.7109375" style="4" customWidth="1" collapsed="1"/>
    <col min="13847" max="13847" width="9.140625" style="4" collapsed="1"/>
    <col min="13848" max="13848" width="13.28515625" style="4" customWidth="1" collapsed="1"/>
    <col min="13849" max="13849" width="9.140625" style="4" collapsed="1"/>
    <col min="13850" max="13850" width="5.28515625" style="4" customWidth="1" collapsed="1"/>
    <col min="13851" max="13851" width="3.85546875" style="4" customWidth="1" collapsed="1"/>
    <col min="13852" max="13852" width="5.140625" style="4" customWidth="1" collapsed="1"/>
    <col min="13853" max="14081" width="9.140625" style="4" collapsed="1"/>
    <col min="14082" max="14082" width="5.5703125" style="4" customWidth="1" collapsed="1"/>
    <col min="14083" max="14083" width="5.140625" style="4" customWidth="1" collapsed="1"/>
    <col min="14084" max="14084" width="16.85546875" style="4" customWidth="1" collapsed="1"/>
    <col min="14085" max="14085" width="15.85546875" style="4" customWidth="1" collapsed="1"/>
    <col min="14086" max="14102" width="3.7109375" style="4" customWidth="1" collapsed="1"/>
    <col min="14103" max="14103" width="9.140625" style="4" collapsed="1"/>
    <col min="14104" max="14104" width="13.28515625" style="4" customWidth="1" collapsed="1"/>
    <col min="14105" max="14105" width="9.140625" style="4" collapsed="1"/>
    <col min="14106" max="14106" width="5.28515625" style="4" customWidth="1" collapsed="1"/>
    <col min="14107" max="14107" width="3.85546875" style="4" customWidth="1" collapsed="1"/>
    <col min="14108" max="14108" width="5.140625" style="4" customWidth="1" collapsed="1"/>
    <col min="14109" max="14337" width="9.140625" style="4" collapsed="1"/>
    <col min="14338" max="14338" width="5.5703125" style="4" customWidth="1" collapsed="1"/>
    <col min="14339" max="14339" width="5.140625" style="4" customWidth="1" collapsed="1"/>
    <col min="14340" max="14340" width="16.85546875" style="4" customWidth="1" collapsed="1"/>
    <col min="14341" max="14341" width="15.85546875" style="4" customWidth="1" collapsed="1"/>
    <col min="14342" max="14358" width="3.7109375" style="4" customWidth="1" collapsed="1"/>
    <col min="14359" max="14359" width="9.140625" style="4" collapsed="1"/>
    <col min="14360" max="14360" width="13.28515625" style="4" customWidth="1" collapsed="1"/>
    <col min="14361" max="14361" width="9.140625" style="4" collapsed="1"/>
    <col min="14362" max="14362" width="5.28515625" style="4" customWidth="1" collapsed="1"/>
    <col min="14363" max="14363" width="3.85546875" style="4" customWidth="1" collapsed="1"/>
    <col min="14364" max="14364" width="5.140625" style="4" customWidth="1" collapsed="1"/>
    <col min="14365" max="14593" width="9.140625" style="4" collapsed="1"/>
    <col min="14594" max="14594" width="5.5703125" style="4" customWidth="1" collapsed="1"/>
    <col min="14595" max="14595" width="5.140625" style="4" customWidth="1" collapsed="1"/>
    <col min="14596" max="14596" width="16.85546875" style="4" customWidth="1" collapsed="1"/>
    <col min="14597" max="14597" width="15.85546875" style="4" customWidth="1" collapsed="1"/>
    <col min="14598" max="14614" width="3.7109375" style="4" customWidth="1" collapsed="1"/>
    <col min="14615" max="14615" width="9.140625" style="4" collapsed="1"/>
    <col min="14616" max="14616" width="13.28515625" style="4" customWidth="1" collapsed="1"/>
    <col min="14617" max="14617" width="9.140625" style="4" collapsed="1"/>
    <col min="14618" max="14618" width="5.28515625" style="4" customWidth="1" collapsed="1"/>
    <col min="14619" max="14619" width="3.85546875" style="4" customWidth="1" collapsed="1"/>
    <col min="14620" max="14620" width="5.140625" style="4" customWidth="1" collapsed="1"/>
    <col min="14621" max="14849" width="9.140625" style="4" collapsed="1"/>
    <col min="14850" max="14850" width="5.5703125" style="4" customWidth="1" collapsed="1"/>
    <col min="14851" max="14851" width="5.140625" style="4" customWidth="1" collapsed="1"/>
    <col min="14852" max="14852" width="16.85546875" style="4" customWidth="1" collapsed="1"/>
    <col min="14853" max="14853" width="15.85546875" style="4" customWidth="1" collapsed="1"/>
    <col min="14854" max="14870" width="3.7109375" style="4" customWidth="1" collapsed="1"/>
    <col min="14871" max="14871" width="9.140625" style="4" collapsed="1"/>
    <col min="14872" max="14872" width="13.28515625" style="4" customWidth="1" collapsed="1"/>
    <col min="14873" max="14873" width="9.140625" style="4" collapsed="1"/>
    <col min="14874" max="14874" width="5.28515625" style="4" customWidth="1" collapsed="1"/>
    <col min="14875" max="14875" width="3.85546875" style="4" customWidth="1" collapsed="1"/>
    <col min="14876" max="14876" width="5.140625" style="4" customWidth="1" collapsed="1"/>
    <col min="14877" max="15105" width="9.140625" style="4" collapsed="1"/>
    <col min="15106" max="15106" width="5.5703125" style="4" customWidth="1" collapsed="1"/>
    <col min="15107" max="15107" width="5.140625" style="4" customWidth="1" collapsed="1"/>
    <col min="15108" max="15108" width="16.85546875" style="4" customWidth="1" collapsed="1"/>
    <col min="15109" max="15109" width="15.85546875" style="4" customWidth="1" collapsed="1"/>
    <col min="15110" max="15126" width="3.7109375" style="4" customWidth="1" collapsed="1"/>
    <col min="15127" max="15127" width="9.140625" style="4" collapsed="1"/>
    <col min="15128" max="15128" width="13.28515625" style="4" customWidth="1" collapsed="1"/>
    <col min="15129" max="15129" width="9.140625" style="4" collapsed="1"/>
    <col min="15130" max="15130" width="5.28515625" style="4" customWidth="1" collapsed="1"/>
    <col min="15131" max="15131" width="3.85546875" style="4" customWidth="1" collapsed="1"/>
    <col min="15132" max="15132" width="5.140625" style="4" customWidth="1" collapsed="1"/>
    <col min="15133" max="15361" width="9.140625" style="4" collapsed="1"/>
    <col min="15362" max="15362" width="5.5703125" style="4" customWidth="1" collapsed="1"/>
    <col min="15363" max="15363" width="5.140625" style="4" customWidth="1" collapsed="1"/>
    <col min="15364" max="15364" width="16.85546875" style="4" customWidth="1" collapsed="1"/>
    <col min="15365" max="15365" width="15.85546875" style="4" customWidth="1" collapsed="1"/>
    <col min="15366" max="15382" width="3.7109375" style="4" customWidth="1" collapsed="1"/>
    <col min="15383" max="15383" width="9.140625" style="4" collapsed="1"/>
    <col min="15384" max="15384" width="13.28515625" style="4" customWidth="1" collapsed="1"/>
    <col min="15385" max="15385" width="9.140625" style="4" collapsed="1"/>
    <col min="15386" max="15386" width="5.28515625" style="4" customWidth="1" collapsed="1"/>
    <col min="15387" max="15387" width="3.85546875" style="4" customWidth="1" collapsed="1"/>
    <col min="15388" max="15388" width="5.140625" style="4" customWidth="1" collapsed="1"/>
    <col min="15389" max="15617" width="9.140625" style="4" collapsed="1"/>
    <col min="15618" max="15618" width="5.5703125" style="4" customWidth="1" collapsed="1"/>
    <col min="15619" max="15619" width="5.140625" style="4" customWidth="1" collapsed="1"/>
    <col min="15620" max="15620" width="16.85546875" style="4" customWidth="1" collapsed="1"/>
    <col min="15621" max="15621" width="15.85546875" style="4" customWidth="1" collapsed="1"/>
    <col min="15622" max="15638" width="3.7109375" style="4" customWidth="1" collapsed="1"/>
    <col min="15639" max="15639" width="9.140625" style="4" collapsed="1"/>
    <col min="15640" max="15640" width="13.28515625" style="4" customWidth="1" collapsed="1"/>
    <col min="15641" max="15641" width="9.140625" style="4" collapsed="1"/>
    <col min="15642" max="15642" width="5.28515625" style="4" customWidth="1" collapsed="1"/>
    <col min="15643" max="15643" width="3.85546875" style="4" customWidth="1" collapsed="1"/>
    <col min="15644" max="15644" width="5.140625" style="4" customWidth="1" collapsed="1"/>
    <col min="15645" max="15873" width="9.140625" style="4" collapsed="1"/>
    <col min="15874" max="15874" width="5.5703125" style="4" customWidth="1" collapsed="1"/>
    <col min="15875" max="15875" width="5.140625" style="4" customWidth="1" collapsed="1"/>
    <col min="15876" max="15876" width="16.85546875" style="4" customWidth="1" collapsed="1"/>
    <col min="15877" max="15877" width="15.85546875" style="4" customWidth="1" collapsed="1"/>
    <col min="15878" max="15894" width="3.7109375" style="4" customWidth="1" collapsed="1"/>
    <col min="15895" max="15895" width="9.140625" style="4" collapsed="1"/>
    <col min="15896" max="15896" width="13.28515625" style="4" customWidth="1" collapsed="1"/>
    <col min="15897" max="15897" width="9.140625" style="4" collapsed="1"/>
    <col min="15898" max="15898" width="5.28515625" style="4" customWidth="1" collapsed="1"/>
    <col min="15899" max="15899" width="3.85546875" style="4" customWidth="1" collapsed="1"/>
    <col min="15900" max="15900" width="5.140625" style="4" customWidth="1" collapsed="1"/>
    <col min="15901" max="16129" width="9.140625" style="4" collapsed="1"/>
    <col min="16130" max="16130" width="5.5703125" style="4" customWidth="1" collapsed="1"/>
    <col min="16131" max="16131" width="5.140625" style="4" customWidth="1" collapsed="1"/>
    <col min="16132" max="16132" width="16.85546875" style="4" customWidth="1" collapsed="1"/>
    <col min="16133" max="16133" width="15.85546875" style="4" customWidth="1" collapsed="1"/>
    <col min="16134" max="16150" width="3.7109375" style="4" customWidth="1" collapsed="1"/>
    <col min="16151" max="16151" width="9.140625" style="4" collapsed="1"/>
    <col min="16152" max="16152" width="13.28515625" style="4" customWidth="1" collapsed="1"/>
    <col min="16153" max="16153" width="9.140625" style="4" collapsed="1"/>
    <col min="16154" max="16154" width="5.28515625" style="4" customWidth="1" collapsed="1"/>
    <col min="16155" max="16155" width="3.85546875" style="4" customWidth="1" collapsed="1"/>
    <col min="16156" max="16156" width="5.140625" style="4" customWidth="1" collapsed="1"/>
    <col min="16157" max="16384" width="9.140625" style="4" collapsed="1"/>
  </cols>
  <sheetData>
    <row r="1" spans="4:28" x14ac:dyDescent="0.25">
      <c r="D1" s="4" t="s">
        <v>77</v>
      </c>
      <c r="E1" s="5" t="s">
        <v>78</v>
      </c>
    </row>
    <row r="2" spans="4:28" x14ac:dyDescent="0.25">
      <c r="D2" s="4" t="s">
        <v>79</v>
      </c>
      <c r="E2" s="5" t="s">
        <v>80</v>
      </c>
    </row>
    <row r="3" spans="4:28" ht="15.75" thickBot="1" x14ac:dyDescent="0.3">
      <c r="E3" s="4" t="str">
        <f>IF(D4=0,"-",E5)</f>
        <v>-</v>
      </c>
    </row>
    <row r="4" spans="4:28" ht="15.75" thickBot="1" x14ac:dyDescent="0.3">
      <c r="D4" s="7">
        <f>'TH-CT-FO-03 RETIRO CESANTIAS'!M14</f>
        <v>0</v>
      </c>
      <c r="E4" s="195" t="str">
        <f>X7&amp;Y7&amp;X8&amp;Y8&amp;X9&amp;Y9&amp;X10&amp;Y10&amp;X11&amp;Y11&amp;X12&amp;Y12&amp;X13&amp;Y13&amp;X14&amp;Y14&amp;X15&amp;Y15&amp;" "&amp;IF(X16="UN","Peso",E1)&amp;" "&amp;E2</f>
        <v xml:space="preserve"> CERO  pesos MCTE.</v>
      </c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</row>
    <row r="5" spans="4:28" x14ac:dyDescent="0.25">
      <c r="D5" s="8">
        <f>ROUNDDOWN(D4,-3)</f>
        <v>0</v>
      </c>
      <c r="E5" s="4" t="str">
        <f>+UPPER(PROPER(TEXT(E4,"")))</f>
        <v xml:space="preserve"> CERO  PESOS MCTE.</v>
      </c>
    </row>
    <row r="6" spans="4:28" x14ac:dyDescent="0.25">
      <c r="D6" s="8">
        <f>ROUND(+D4-D5,2)</f>
        <v>0</v>
      </c>
      <c r="W6" s="9">
        <f>IF(W7&lt;&gt;0,1,7)</f>
        <v>7</v>
      </c>
    </row>
    <row r="7" spans="4:28" x14ac:dyDescent="0.25">
      <c r="D7" s="9" t="str">
        <f>IF(D6=0,"00",TEXT(D6*100,""))</f>
        <v>00</v>
      </c>
      <c r="E7" s="4" t="s">
        <v>81</v>
      </c>
      <c r="F7" s="10">
        <f>IF(D4&gt;99999999.99,ROUNDDOWN(D4/100000000,0),0)</f>
        <v>0</v>
      </c>
      <c r="G7" s="11" t="str">
        <f>TEXT(F7,"0")</f>
        <v>0</v>
      </c>
      <c r="W7" s="10">
        <f>SUM(F7:V7)</f>
        <v>0</v>
      </c>
      <c r="X7" s="4" t="str">
        <f>IF(W7=0,"",IF(AB9=100,"cien",IF(W7=1,"ciento",VLOOKUP(W7,$B$57:$D$65,3,FALSE))))</f>
        <v/>
      </c>
      <c r="Y7" s="4" t="str">
        <f>IF(X7&lt;&gt;""," ","")</f>
        <v/>
      </c>
    </row>
    <row r="8" spans="4:28" x14ac:dyDescent="0.25">
      <c r="D8" s="10"/>
      <c r="E8" s="4" t="s">
        <v>82</v>
      </c>
      <c r="F8" s="4">
        <f>IF(F7=0,0,IF(F7&lt;&gt;0,MID(D4,2,1),D4/10000000))</f>
        <v>0</v>
      </c>
      <c r="G8" s="12">
        <f>VALUE(F8)</f>
        <v>0</v>
      </c>
      <c r="H8" s="13">
        <f>IF(D4&lt;=99999999.99,ROUNDDOWN(D4/10000000,0),0)</f>
        <v>0</v>
      </c>
      <c r="I8" s="11" t="str">
        <f>TEXT(H8,"0")</f>
        <v>0</v>
      </c>
      <c r="W8" s="10">
        <f t="shared" ref="W8:W15" si="0">SUM(F8:V8)</f>
        <v>0</v>
      </c>
      <c r="X8" s="4" t="str">
        <f>IF(W8=0,"",IF(W8&gt;=3,VLOOKUP(W8,$B$49:$D$55,3,FALSE),IF(W8&lt;=2,VLOOKUP($Z$9,$C$19:$D$47,2,FALSE))))</f>
        <v/>
      </c>
      <c r="Y8" s="4" t="str">
        <f>IF(AB9=0,"",IF(AA9=0," millones ",IF(W9=0," millones ",IF(Z9&gt;=30," y ",IF(W8=0,"",IF($Z$9&lt;30," millones ",""))))))</f>
        <v/>
      </c>
    </row>
    <row r="9" spans="4:28" x14ac:dyDescent="0.25">
      <c r="E9" s="4" t="s">
        <v>83</v>
      </c>
      <c r="F9" s="4">
        <f>IF(F7=0,0,IF(F8&gt;=1,MID(D4,3,1),D4/1000000))</f>
        <v>0</v>
      </c>
      <c r="G9" s="12">
        <f t="shared" ref="G9:I15" si="1">VALUE(F9)</f>
        <v>0</v>
      </c>
      <c r="H9" s="4">
        <f>IF(H8=0,0,IF(H8&lt;&gt;0,MID(D4,2,1),D4/1000000))</f>
        <v>0</v>
      </c>
      <c r="I9" s="12">
        <f t="shared" si="1"/>
        <v>0</v>
      </c>
      <c r="J9" s="13">
        <f>IF(D4&lt;=9999999.99,ROUNDDOWN(D4/1000000,0),0)</f>
        <v>0</v>
      </c>
      <c r="K9" s="11" t="str">
        <f>TEXT(J9,"0")</f>
        <v>0</v>
      </c>
      <c r="W9" s="10">
        <f t="shared" si="0"/>
        <v>0</v>
      </c>
      <c r="X9" s="4" t="str">
        <f>IF(W9=0,"",IF(Z9&lt;10,VLOOKUP(W9,$C$19:$D$27,2,FALSE),IF(Z9&lt;=30,"",IF(Z9=11,"",IF(W9=1,"un ",VLOOKUP(W9,$C$19:$D$27,2,FALSE))))))</f>
        <v/>
      </c>
      <c r="Y9" s="4" t="str">
        <f>IF(AB9=1," millon ",IF(X9&lt;&gt;""," millones ",""))</f>
        <v/>
      </c>
      <c r="Z9" s="6">
        <f>+W8*10+W9</f>
        <v>0</v>
      </c>
      <c r="AA9" s="14">
        <f>+W8+W9</f>
        <v>0</v>
      </c>
      <c r="AB9" s="6">
        <f>+W7*100+W8*10+W9*1</f>
        <v>0</v>
      </c>
    </row>
    <row r="10" spans="4:28" x14ac:dyDescent="0.25">
      <c r="E10" s="4" t="s">
        <v>84</v>
      </c>
      <c r="F10" s="4">
        <f>IF(F7=0,0,IF(F9&gt;=1,MID(D4,4,1),D4/100000))</f>
        <v>0</v>
      </c>
      <c r="G10" s="12">
        <f t="shared" si="1"/>
        <v>0</v>
      </c>
      <c r="H10" s="4">
        <f>IF(H8=0,0,IF(H9&gt;=1,MID(D4,3,1),D4/100000))</f>
        <v>0</v>
      </c>
      <c r="I10" s="12">
        <f t="shared" si="1"/>
        <v>0</v>
      </c>
      <c r="J10" s="4">
        <f>IF(J9=0,0,IF(J9&gt;=1,MID(D4,2,1),D4/100000))</f>
        <v>0</v>
      </c>
      <c r="K10" s="12">
        <f t="shared" ref="K10:K15" si="2">VALUE(J10)</f>
        <v>0</v>
      </c>
      <c r="L10" s="13">
        <f>IF(D4&lt;=999999.99,ROUNDDOWN(D4/100000,0),0)</f>
        <v>0</v>
      </c>
      <c r="M10" s="11" t="str">
        <f>TEXT(L10,"0")</f>
        <v>0</v>
      </c>
      <c r="W10" s="10">
        <f t="shared" si="0"/>
        <v>0</v>
      </c>
      <c r="X10" s="4" t="str">
        <f>IF(W10=0,"",IF(AB12=100," cien",IF(W10=1," ciento",VLOOKUP(W10,$B$57:$D$65,3,FALSE))))</f>
        <v/>
      </c>
      <c r="Y10" s="4" t="s">
        <v>85</v>
      </c>
    </row>
    <row r="11" spans="4:28" x14ac:dyDescent="0.25">
      <c r="E11" s="4" t="s">
        <v>86</v>
      </c>
      <c r="F11" s="4">
        <f>IF(F7=0,0,IF(F10&gt;=1,MID(D4,5,1),D4/10000))</f>
        <v>0</v>
      </c>
      <c r="G11" s="12">
        <f t="shared" si="1"/>
        <v>0</v>
      </c>
      <c r="H11" s="4">
        <f>IF(H8=0,0,IF(H10&gt;=1,MID(D4,4,1),D4/10000))</f>
        <v>0</v>
      </c>
      <c r="I11" s="12">
        <f t="shared" si="1"/>
        <v>0</v>
      </c>
      <c r="J11" s="4">
        <f>IF(J9=0,0,IF(J10&gt;=1,MID(D4,3,1),D4/10000))</f>
        <v>0</v>
      </c>
      <c r="K11" s="12">
        <f t="shared" si="2"/>
        <v>0</v>
      </c>
      <c r="L11" s="4">
        <f>IF(L10=0,0,IF(L10&lt;&gt;0,MID(D4,2,1),D4/10000))</f>
        <v>0</v>
      </c>
      <c r="M11" s="12">
        <f>VALUE(L11)</f>
        <v>0</v>
      </c>
      <c r="N11" s="13">
        <f>IF(D4&lt;=99999.99,ROUNDDOWN(D4/10000,0),0)</f>
        <v>0</v>
      </c>
      <c r="O11" s="11" t="str">
        <f>TEXT(N11,"0")</f>
        <v>0</v>
      </c>
      <c r="W11" s="10">
        <f t="shared" si="0"/>
        <v>0</v>
      </c>
      <c r="X11" s="4" t="str">
        <f>IF(W11=0,"",IF(W11&gt;=3,VLOOKUP(W11,$B$49:$D$55,3,FALSE),IF(W11&lt;=2,VLOOKUP($Z$12,$C$19:$D$47,2,FALSE))))</f>
        <v/>
      </c>
      <c r="Y11" s="4" t="str">
        <f>IF(AB12=0,"",IF(AA12=W11," mil ",IF(Z12&gt;=30," y ","")))</f>
        <v/>
      </c>
    </row>
    <row r="12" spans="4:28" x14ac:dyDescent="0.25">
      <c r="E12" s="4" t="s">
        <v>87</v>
      </c>
      <c r="F12" s="4">
        <f>IF(F7=0,0,IF(F11&gt;=1,MID(D4,6,1),D4/1000))</f>
        <v>0</v>
      </c>
      <c r="G12" s="12">
        <f t="shared" si="1"/>
        <v>0</v>
      </c>
      <c r="H12" s="4">
        <f>IF(H8=0,0,IF(H11&gt;=1,MID(D4,5,1),D4/1000))</f>
        <v>0</v>
      </c>
      <c r="I12" s="12">
        <f t="shared" si="1"/>
        <v>0</v>
      </c>
      <c r="J12" s="4">
        <f>IF(J9=0,0,IF(J11&gt;=1,MID(D4,4,1),D4/1000))</f>
        <v>0</v>
      </c>
      <c r="K12" s="12">
        <f t="shared" si="2"/>
        <v>0</v>
      </c>
      <c r="L12" s="4">
        <f>IF(L10=0,0,IF(L11&gt;=1,MID(D4,3,1),D4/1000))</f>
        <v>0</v>
      </c>
      <c r="M12" s="12">
        <f>VALUE(L12)</f>
        <v>0</v>
      </c>
      <c r="N12" s="4">
        <f>IF(N11=0,0,IF(N11&gt;=1,MID(D4,2,1),D4/1000))</f>
        <v>0</v>
      </c>
      <c r="O12" s="12">
        <f>VALUE(N12)</f>
        <v>0</v>
      </c>
      <c r="P12" s="13">
        <f>IF(D4&lt;=9999.99,ROUNDDOWN(D4/1000,0),0)</f>
        <v>0</v>
      </c>
      <c r="Q12" s="11" t="str">
        <f>TEXT(P12,"0")</f>
        <v>0</v>
      </c>
      <c r="W12" s="10">
        <f t="shared" si="0"/>
        <v>0</v>
      </c>
      <c r="X12" s="4" t="str">
        <f>IF(W12=0,"",IF(Z12&lt;10,VLOOKUP(W12,$C$19:$D$27,2,FALSE),IF(Z12=21,"",IF(Z12=11,"",IF(W12=1,"un",IF(Z12&lt;=30,"",VLOOKUP(W12,$C$19:$D$27,2,FALSE)))))))</f>
        <v/>
      </c>
      <c r="Y12" s="4" t="str">
        <f>IF(AB12=0,"",IF(Y11=" mil ","",IF(AA12=0," mil ",IF(W12&lt;&gt;0," mil ",IF($Z$12&lt;30," mil ","")))))</f>
        <v/>
      </c>
      <c r="Z12" s="6">
        <f>+W11*10+W12</f>
        <v>0</v>
      </c>
      <c r="AA12" s="14">
        <f>+W11+W12</f>
        <v>0</v>
      </c>
      <c r="AB12" s="6">
        <f>+W10*100+W11*10+W12*1</f>
        <v>0</v>
      </c>
    </row>
    <row r="13" spans="4:28" x14ac:dyDescent="0.25">
      <c r="E13" s="4" t="s">
        <v>88</v>
      </c>
      <c r="F13" s="4">
        <f>IF(F7=0,0,IF(F12&gt;=1,MID(D4,7,1),D4/100))</f>
        <v>0</v>
      </c>
      <c r="G13" s="12">
        <f t="shared" si="1"/>
        <v>0</v>
      </c>
      <c r="H13" s="4">
        <f>IF(H8=0,0,IF(H12&gt;=1,MID(D4,6,1),D4/100))</f>
        <v>0</v>
      </c>
      <c r="I13" s="12">
        <f t="shared" si="1"/>
        <v>0</v>
      </c>
      <c r="J13" s="4">
        <f>IF(J9=0,0,IF(J12&gt;=1,MID(D4,5,1),D4/100))</f>
        <v>0</v>
      </c>
      <c r="K13" s="12">
        <f t="shared" si="2"/>
        <v>0</v>
      </c>
      <c r="L13" s="4">
        <f>IF(L10=0,0,IF(L12&gt;=1,MID(D4,4,1),D4/100))</f>
        <v>0</v>
      </c>
      <c r="M13" s="12">
        <f>VALUE(L13)</f>
        <v>0</v>
      </c>
      <c r="N13" s="4">
        <f>IF(N11=0,0,IF(N12&gt;=1,MID(D4,3,1),D4/100))</f>
        <v>0</v>
      </c>
      <c r="O13" s="12">
        <f>VALUE(N13)</f>
        <v>0</v>
      </c>
      <c r="P13" s="4">
        <f>IF(P12=0,0,IF(P12&gt;=1,MID(D4,2,1),D4/100))</f>
        <v>0</v>
      </c>
      <c r="Q13" s="12">
        <f>VALUE(P13)</f>
        <v>0</v>
      </c>
      <c r="R13" s="13">
        <f>IF(D4&lt;=999.99,ROUNDDOWN(D4/100,0),0)</f>
        <v>0</v>
      </c>
      <c r="S13" s="11" t="str">
        <f>TEXT(R13,"0")</f>
        <v>0</v>
      </c>
      <c r="W13" s="10">
        <f t="shared" si="0"/>
        <v>0</v>
      </c>
      <c r="X13" s="4" t="str">
        <f>IF(W13=0,"",IF(AA15=100,"cien",IF(W13=1,"ciento",VLOOKUP(W13,$B$57:$D$65,3,FALSE))))</f>
        <v/>
      </c>
      <c r="Y13" s="4" t="str">
        <f>IF(X13&lt;&gt;""," ","")</f>
        <v/>
      </c>
    </row>
    <row r="14" spans="4:28" x14ac:dyDescent="0.25">
      <c r="E14" s="4" t="s">
        <v>89</v>
      </c>
      <c r="F14" s="4">
        <f>IF(F7=0,0,IF(F13&gt;=1,MID(D4,8,1),D4/10))</f>
        <v>0</v>
      </c>
      <c r="G14" s="12">
        <f t="shared" si="1"/>
        <v>0</v>
      </c>
      <c r="H14" s="4">
        <f>IF(H8=0,0,IF(H13&gt;=1,MID(D4,7,1),D4/10))</f>
        <v>0</v>
      </c>
      <c r="I14" s="12">
        <f t="shared" si="1"/>
        <v>0</v>
      </c>
      <c r="J14" s="4">
        <f>IF(J9=0,0,IF(J13&gt;=1,MID(D4,6,1),D4/10))</f>
        <v>0</v>
      </c>
      <c r="K14" s="12">
        <f t="shared" si="2"/>
        <v>0</v>
      </c>
      <c r="L14" s="4">
        <f>IF(L10=0,0,IF(L13&gt;=1,MID(D4,5,1),D4/10))</f>
        <v>0</v>
      </c>
      <c r="M14" s="12">
        <v>0</v>
      </c>
      <c r="N14" s="4">
        <f>IF(N11=0,0,IF(N13&gt;=1,MID(D4,4,1),D4/10))</f>
        <v>0</v>
      </c>
      <c r="O14" s="12">
        <f>VALUE(N14)</f>
        <v>0</v>
      </c>
      <c r="P14" s="4">
        <f>IF(P12=0,0,IF(P13&gt;=1,MID(D4,3,1),D4/10))</f>
        <v>0</v>
      </c>
      <c r="Q14" s="12">
        <f>VALUE(P14)</f>
        <v>0</v>
      </c>
      <c r="R14" s="4">
        <f>IF(R13=0,0,IF(R13&lt;&gt;0,MID(D4,2,1),D4/10))</f>
        <v>0</v>
      </c>
      <c r="S14" s="12">
        <f>VALUE(R14)</f>
        <v>0</v>
      </c>
      <c r="T14" s="13">
        <f>IF(D4&lt;=99.99,ROUNDDOWN(D4/10,0),0)</f>
        <v>0</v>
      </c>
      <c r="U14" s="11" t="str">
        <f>TEXT(T14,"0")</f>
        <v>0</v>
      </c>
      <c r="W14" s="10">
        <f t="shared" si="0"/>
        <v>0</v>
      </c>
      <c r="X14" s="4" t="str">
        <f>IF(W14=0,"",IF(W14&gt;=3,VLOOKUP(W14,$B$49:$D$55,3,FALSE),IF(W14&lt;=2,VLOOKUP($Z$15,$C$19:$D$47,2,FALSE))))</f>
        <v/>
      </c>
      <c r="Y14" s="4" t="str">
        <f>IF(W14=0,"",IF(W15=0,"",IF(Z15&gt;=30," y ","")))</f>
        <v/>
      </c>
    </row>
    <row r="15" spans="4:28" x14ac:dyDescent="0.25">
      <c r="E15" s="4" t="s">
        <v>90</v>
      </c>
      <c r="F15" s="4">
        <f>IF(F7=0,0,IF(F14&gt;=1,MID(D4,9,1),D4/10))</f>
        <v>0</v>
      </c>
      <c r="G15" s="12">
        <f t="shared" si="1"/>
        <v>0</v>
      </c>
      <c r="H15" s="4">
        <f>IF(H8=0,0,IF(H14&gt;=1,MID(D4,8,1),D4/10))</f>
        <v>0</v>
      </c>
      <c r="I15" s="12">
        <f t="shared" si="1"/>
        <v>0</v>
      </c>
      <c r="J15" s="4">
        <f>IF(J9=0,0,IF(J14&gt;=1,MID(D4,7,1),D4/10))</f>
        <v>0</v>
      </c>
      <c r="K15" s="12">
        <f t="shared" si="2"/>
        <v>0</v>
      </c>
      <c r="L15" s="4">
        <f>IF(L10=0,0,IF(L14&gt;=1,MID(D4,6,1),D4/10))</f>
        <v>0</v>
      </c>
      <c r="M15" s="12">
        <f>VALUE(L15)</f>
        <v>0</v>
      </c>
      <c r="N15" s="4">
        <f>IF(N11=0,0,IF(N14&gt;=1,MID(D4,5,1),D4/10))</f>
        <v>0</v>
      </c>
      <c r="O15" s="12">
        <f>VALUE(N15)</f>
        <v>0</v>
      </c>
      <c r="P15" s="4">
        <f>IF(P12=0,0,IF(P14&gt;=1,MID(D4,4,1),D4/10))</f>
        <v>0</v>
      </c>
      <c r="Q15" s="12">
        <f>VALUE(P15)</f>
        <v>0</v>
      </c>
      <c r="R15" s="4">
        <f>IF(R13=0,0,IF(R14&gt;=1,MID(D4,3,1),D4/10))</f>
        <v>0</v>
      </c>
      <c r="S15" s="12">
        <f>VALUE(R15)</f>
        <v>0</v>
      </c>
      <c r="T15" s="4">
        <f>IF(T14=0,0,IF(T14&gt;=1,MID(D4,2,1),D4/1))</f>
        <v>0</v>
      </c>
      <c r="U15" s="12">
        <f>VALUE(T15)</f>
        <v>0</v>
      </c>
      <c r="V15" s="13">
        <f>IF(D4&lt;=9.99,ROUNDDOWN(D4/1,0),0)</f>
        <v>0</v>
      </c>
      <c r="W15" s="10">
        <f t="shared" si="0"/>
        <v>0</v>
      </c>
      <c r="X15" s="15" t="str">
        <f>IF(D4&lt;1,"CERO ",IF(W15=0,"",IF(Z15&lt;10,VLOOKUP(W15,$C$19:$D$27,2,FALSE),IF(Z15&lt;=30,"",VLOOKUP(W15,$C$19:$D$27,2,FALSE)))))</f>
        <v xml:space="preserve">CERO </v>
      </c>
      <c r="Z15" s="6">
        <f>+W14*10+W15</f>
        <v>0</v>
      </c>
      <c r="AA15" s="14">
        <f>+W13*100+W14*10+W15*1</f>
        <v>0</v>
      </c>
    </row>
    <row r="16" spans="4:28" x14ac:dyDescent="0.25">
      <c r="X16" s="4" t="str">
        <f>TEXT(X15,"")</f>
        <v xml:space="preserve">CERO </v>
      </c>
    </row>
    <row r="19" spans="3:4" x14ac:dyDescent="0.25">
      <c r="C19" s="4">
        <v>1</v>
      </c>
      <c r="D19" s="4" t="s">
        <v>91</v>
      </c>
    </row>
    <row r="20" spans="3:4" x14ac:dyDescent="0.25">
      <c r="C20" s="4">
        <f>+C19+1</f>
        <v>2</v>
      </c>
      <c r="D20" s="4" t="s">
        <v>92</v>
      </c>
    </row>
    <row r="21" spans="3:4" x14ac:dyDescent="0.25">
      <c r="C21" s="4">
        <f t="shared" ref="C21:C47" si="3">+C20+1</f>
        <v>3</v>
      </c>
      <c r="D21" s="4" t="s">
        <v>93</v>
      </c>
    </row>
    <row r="22" spans="3:4" x14ac:dyDescent="0.25">
      <c r="C22" s="4">
        <f t="shared" si="3"/>
        <v>4</v>
      </c>
      <c r="D22" s="4" t="s">
        <v>94</v>
      </c>
    </row>
    <row r="23" spans="3:4" x14ac:dyDescent="0.25">
      <c r="C23" s="4">
        <f t="shared" si="3"/>
        <v>5</v>
      </c>
      <c r="D23" s="4" t="s">
        <v>95</v>
      </c>
    </row>
    <row r="24" spans="3:4" x14ac:dyDescent="0.25">
      <c r="C24" s="4">
        <f t="shared" si="3"/>
        <v>6</v>
      </c>
      <c r="D24" s="4" t="s">
        <v>96</v>
      </c>
    </row>
    <row r="25" spans="3:4" x14ac:dyDescent="0.25">
      <c r="C25" s="4">
        <f t="shared" si="3"/>
        <v>7</v>
      </c>
      <c r="D25" s="4" t="s">
        <v>97</v>
      </c>
    </row>
    <row r="26" spans="3:4" x14ac:dyDescent="0.25">
      <c r="C26" s="4">
        <f t="shared" si="3"/>
        <v>8</v>
      </c>
      <c r="D26" s="4" t="s">
        <v>98</v>
      </c>
    </row>
    <row r="27" spans="3:4" x14ac:dyDescent="0.25">
      <c r="C27" s="4">
        <f t="shared" si="3"/>
        <v>9</v>
      </c>
      <c r="D27" s="4" t="s">
        <v>99</v>
      </c>
    </row>
    <row r="28" spans="3:4" x14ac:dyDescent="0.25">
      <c r="C28" s="4">
        <f t="shared" si="3"/>
        <v>10</v>
      </c>
      <c r="D28" s="4" t="s">
        <v>100</v>
      </c>
    </row>
    <row r="29" spans="3:4" x14ac:dyDescent="0.25">
      <c r="C29" s="4">
        <f t="shared" si="3"/>
        <v>11</v>
      </c>
      <c r="D29" s="4" t="s">
        <v>101</v>
      </c>
    </row>
    <row r="30" spans="3:4" x14ac:dyDescent="0.25">
      <c r="C30" s="4">
        <f t="shared" si="3"/>
        <v>12</v>
      </c>
      <c r="D30" s="4" t="s">
        <v>102</v>
      </c>
    </row>
    <row r="31" spans="3:4" x14ac:dyDescent="0.25">
      <c r="C31" s="4">
        <f t="shared" si="3"/>
        <v>13</v>
      </c>
      <c r="D31" s="4" t="s">
        <v>103</v>
      </c>
    </row>
    <row r="32" spans="3:4" x14ac:dyDescent="0.25">
      <c r="C32" s="4">
        <f t="shared" si="3"/>
        <v>14</v>
      </c>
      <c r="D32" s="4" t="s">
        <v>104</v>
      </c>
    </row>
    <row r="33" spans="3:4" x14ac:dyDescent="0.25">
      <c r="C33" s="4">
        <f t="shared" si="3"/>
        <v>15</v>
      </c>
      <c r="D33" s="4" t="s">
        <v>105</v>
      </c>
    </row>
    <row r="34" spans="3:4" x14ac:dyDescent="0.25">
      <c r="C34" s="4">
        <f t="shared" si="3"/>
        <v>16</v>
      </c>
      <c r="D34" s="4" t="s">
        <v>106</v>
      </c>
    </row>
    <row r="35" spans="3:4" x14ac:dyDescent="0.25">
      <c r="C35" s="4">
        <f t="shared" si="3"/>
        <v>17</v>
      </c>
      <c r="D35" s="4" t="s">
        <v>107</v>
      </c>
    </row>
    <row r="36" spans="3:4" x14ac:dyDescent="0.25">
      <c r="C36" s="4">
        <f t="shared" si="3"/>
        <v>18</v>
      </c>
      <c r="D36" s="4" t="s">
        <v>108</v>
      </c>
    </row>
    <row r="37" spans="3:4" x14ac:dyDescent="0.25">
      <c r="C37" s="4">
        <f t="shared" si="3"/>
        <v>19</v>
      </c>
      <c r="D37" s="4" t="s">
        <v>109</v>
      </c>
    </row>
    <row r="38" spans="3:4" x14ac:dyDescent="0.25">
      <c r="C38" s="4">
        <f t="shared" si="3"/>
        <v>20</v>
      </c>
      <c r="D38" s="4" t="s">
        <v>110</v>
      </c>
    </row>
    <row r="39" spans="3:4" x14ac:dyDescent="0.25">
      <c r="C39" s="4">
        <f t="shared" si="3"/>
        <v>21</v>
      </c>
      <c r="D39" s="4" t="s">
        <v>111</v>
      </c>
    </row>
    <row r="40" spans="3:4" x14ac:dyDescent="0.25">
      <c r="C40" s="4">
        <f t="shared" si="3"/>
        <v>22</v>
      </c>
      <c r="D40" s="4" t="s">
        <v>112</v>
      </c>
    </row>
    <row r="41" spans="3:4" x14ac:dyDescent="0.25">
      <c r="C41" s="4">
        <f t="shared" si="3"/>
        <v>23</v>
      </c>
      <c r="D41" s="4" t="s">
        <v>113</v>
      </c>
    </row>
    <row r="42" spans="3:4" x14ac:dyDescent="0.25">
      <c r="C42" s="4">
        <f t="shared" si="3"/>
        <v>24</v>
      </c>
      <c r="D42" s="4" t="s">
        <v>114</v>
      </c>
    </row>
    <row r="43" spans="3:4" x14ac:dyDescent="0.25">
      <c r="C43" s="4">
        <f t="shared" si="3"/>
        <v>25</v>
      </c>
      <c r="D43" s="4" t="s">
        <v>115</v>
      </c>
    </row>
    <row r="44" spans="3:4" x14ac:dyDescent="0.25">
      <c r="C44" s="4">
        <f t="shared" si="3"/>
        <v>26</v>
      </c>
      <c r="D44" s="4" t="s">
        <v>116</v>
      </c>
    </row>
    <row r="45" spans="3:4" x14ac:dyDescent="0.25">
      <c r="C45" s="4">
        <f t="shared" si="3"/>
        <v>27</v>
      </c>
      <c r="D45" s="4" t="s">
        <v>117</v>
      </c>
    </row>
    <row r="46" spans="3:4" x14ac:dyDescent="0.25">
      <c r="C46" s="4">
        <f t="shared" si="3"/>
        <v>28</v>
      </c>
      <c r="D46" s="4" t="s">
        <v>118</v>
      </c>
    </row>
    <row r="47" spans="3:4" x14ac:dyDescent="0.25">
      <c r="C47" s="4">
        <f t="shared" si="3"/>
        <v>29</v>
      </c>
      <c r="D47" s="4" t="s">
        <v>119</v>
      </c>
    </row>
    <row r="49" spans="2:4" x14ac:dyDescent="0.25">
      <c r="B49" s="4">
        <v>3</v>
      </c>
      <c r="C49" s="4">
        <v>30</v>
      </c>
      <c r="D49" s="4" t="s">
        <v>120</v>
      </c>
    </row>
    <row r="50" spans="2:4" x14ac:dyDescent="0.25">
      <c r="B50" s="4">
        <v>4</v>
      </c>
      <c r="C50" s="4">
        <v>40</v>
      </c>
      <c r="D50" s="4" t="s">
        <v>121</v>
      </c>
    </row>
    <row r="51" spans="2:4" x14ac:dyDescent="0.25">
      <c r="B51" s="4">
        <v>5</v>
      </c>
      <c r="C51" s="4">
        <v>50</v>
      </c>
      <c r="D51" s="4" t="s">
        <v>122</v>
      </c>
    </row>
    <row r="52" spans="2:4" x14ac:dyDescent="0.25">
      <c r="B52" s="4">
        <v>6</v>
      </c>
      <c r="C52" s="4">
        <v>60</v>
      </c>
      <c r="D52" s="4" t="s">
        <v>123</v>
      </c>
    </row>
    <row r="53" spans="2:4" x14ac:dyDescent="0.25">
      <c r="B53" s="4">
        <v>7</v>
      </c>
      <c r="C53" s="4">
        <v>70</v>
      </c>
      <c r="D53" s="4" t="s">
        <v>124</v>
      </c>
    </row>
    <row r="54" spans="2:4" x14ac:dyDescent="0.25">
      <c r="B54" s="4">
        <v>8</v>
      </c>
      <c r="C54" s="4">
        <v>80</v>
      </c>
      <c r="D54" s="4" t="s">
        <v>125</v>
      </c>
    </row>
    <row r="55" spans="2:4" x14ac:dyDescent="0.25">
      <c r="B55" s="4">
        <v>9</v>
      </c>
      <c r="C55" s="4">
        <v>90</v>
      </c>
      <c r="D55" s="4" t="s">
        <v>126</v>
      </c>
    </row>
    <row r="57" spans="2:4" x14ac:dyDescent="0.25">
      <c r="B57" s="4">
        <v>1</v>
      </c>
      <c r="C57" s="4">
        <v>100</v>
      </c>
      <c r="D57" s="4" t="s">
        <v>127</v>
      </c>
    </row>
    <row r="58" spans="2:4" x14ac:dyDescent="0.25">
      <c r="B58" s="4">
        <v>2</v>
      </c>
      <c r="C58" s="4">
        <v>200</v>
      </c>
      <c r="D58" s="4" t="s">
        <v>128</v>
      </c>
    </row>
    <row r="59" spans="2:4" x14ac:dyDescent="0.25">
      <c r="B59" s="4">
        <v>3</v>
      </c>
      <c r="C59" s="4">
        <v>300</v>
      </c>
      <c r="D59" s="4" t="s">
        <v>129</v>
      </c>
    </row>
    <row r="60" spans="2:4" x14ac:dyDescent="0.25">
      <c r="B60" s="4">
        <v>4</v>
      </c>
      <c r="C60" s="4">
        <v>400</v>
      </c>
      <c r="D60" s="4" t="s">
        <v>130</v>
      </c>
    </row>
    <row r="61" spans="2:4" x14ac:dyDescent="0.25">
      <c r="B61" s="4">
        <v>5</v>
      </c>
      <c r="C61" s="4">
        <v>500</v>
      </c>
      <c r="D61" s="4" t="s">
        <v>131</v>
      </c>
    </row>
    <row r="62" spans="2:4" x14ac:dyDescent="0.25">
      <c r="B62" s="4">
        <v>6</v>
      </c>
      <c r="C62" s="4">
        <v>600</v>
      </c>
      <c r="D62" s="4" t="s">
        <v>132</v>
      </c>
    </row>
    <row r="63" spans="2:4" x14ac:dyDescent="0.25">
      <c r="B63" s="4">
        <v>7</v>
      </c>
      <c r="C63" s="4">
        <v>700</v>
      </c>
      <c r="D63" s="4" t="s">
        <v>133</v>
      </c>
    </row>
    <row r="64" spans="2:4" x14ac:dyDescent="0.25">
      <c r="B64" s="4">
        <v>8</v>
      </c>
      <c r="C64" s="4">
        <v>800</v>
      </c>
      <c r="D64" s="4" t="s">
        <v>134</v>
      </c>
    </row>
    <row r="65" spans="2:4" x14ac:dyDescent="0.25">
      <c r="B65" s="4">
        <v>9</v>
      </c>
      <c r="C65" s="4">
        <v>900</v>
      </c>
      <c r="D65" s="4" t="s">
        <v>135</v>
      </c>
    </row>
    <row r="66" spans="2:4" x14ac:dyDescent="0.25">
      <c r="C66" s="4">
        <v>1000</v>
      </c>
      <c r="D66" s="4" t="s">
        <v>136</v>
      </c>
    </row>
  </sheetData>
  <mergeCells count="1">
    <mergeCell ref="E4:W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Props1.xml><?xml version="1.0" encoding="utf-8"?>
<ds:datastoreItem xmlns:ds="http://schemas.openxmlformats.org/officeDocument/2006/customXml" ds:itemID="{39847A7D-6A27-4BDD-918C-32379598A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252E100-8408-4C81-ACA2-34EA1F6B5B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8D46DF-A30E-4DD3-8098-F40D81F187F1}">
  <ds:schemaRefs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3d69a7ca-cdb2-4787-a72e-4c4f64644372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TH-CT-FO-03 RETIRO CESANTIAS</vt:lpstr>
      <vt:lpstr>INSTRUCTIVO</vt:lpstr>
      <vt:lpstr>TABLA CONTROL DE CAMBIOS</vt:lpstr>
      <vt:lpstr>FORMULA VR LETRAS</vt:lpstr>
      <vt:lpstr>Hoja1</vt:lpstr>
      <vt:lpstr>'TH-CT-FO-03 RETIRO CESANTIAS'!Área_de_impresión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2019-05-15T14:33:30Z</cp:lastPrinted>
  <dcterms:created xsi:type="dcterms:W3CDTF">2016-04-27T14:05:54Z</dcterms:created>
  <dcterms:modified xsi:type="dcterms:W3CDTF">2022-03-31T22:28:53Z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